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<sst xmlns="http://schemas.openxmlformats.org/spreadsheetml/2006/main" count="78" uniqueCount="78">
  <si>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</si>
  <si>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</si>
  <si>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</si>
  <si>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</si>
  <si>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</si>
  <si>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</si>
  <si>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</si>
  <si>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</si>
  <si>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</si>
  <si>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</si>
  <si>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</si>
  <si>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</si>
  <si>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</si>
  <si>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</si>
  <si>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</si>
  <si>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</si>
  <si>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VIN-BLANC-CUI</t>
  </si>
  <si>
    <t>Vin blanc sec de cuisson</t>
  </si>
  <si>
    <t>Vins et bières de cuisson</t>
  </si>
  <si>
    <t>EPI-POIVRE-NOIR</t>
  </si>
  <si>
    <t>Poivre noir moulu</t>
  </si>
  <si>
    <t>Épices en poudre et graines</t>
  </si>
  <si>
    <t>kg</t>
  </si>
  <si>
    <t>HUI-OLIVE-VP</t>
  </si>
  <si>
    <t>Huile d'olive vierge pure</t>
  </si>
  <si>
    <t>Huiles végétales</t>
  </si>
  <si>
    <t>RNM4G100920</t>
  </si>
  <si>
    <t>Échalotes émincées 4G</t>
  </si>
  <si>
    <t>Légumes 4ème et 5ème gamme</t>
  </si>
  <si>
    <t>RNM4G100918</t>
  </si>
  <si>
    <t>Oignons émincés 4G</t>
  </si>
  <si>
    <t>SEL-FIN</t>
  </si>
  <si>
    <t>Sel fin de cuisine</t>
  </si>
  <si>
    <t>Sels et condiments de base</t>
  </si>
  <si>
    <t>RNMS00882</t>
  </si>
  <si>
    <t>Fonds d'artichaut import</t>
  </si>
  <si>
    <t>Légumes surgelés</t>
  </si>
  <si>
    <t>RNMS00751</t>
  </si>
  <si>
    <t>Carottes en rondelles surgelées</t>
  </si>
  <si>
    <t>Pommes de terre surgelées</t>
  </si>
  <si>
    <t>Total</t>
  </si>
  <si>
    <t>Recette</t>
  </si>
  <si>
    <t>#</t>
  </si>
  <si>
    <t>Verbe</t>
  </si>
  <si>
    <t>Étape</t>
  </si>
  <si>
    <t>Précision technique</t>
  </si>
  <si>
    <t>Durée</t>
  </si>
  <si>
    <t>ARTICHAUTS</t>
  </si>
  <si>
    <t>METTRE EN PLACE</t>
  </si>
  <si>
    <t>PRÉPARER</t>
  </si>
  <si>
    <t>103 min (repos)</t>
  </si>
  <si>
    <t>MARQUER</t>
  </si>
  <si>
    <t>53 min (repos)</t>
  </si>
  <si>
    <t>SERVIR</t>
  </si>
  <si>
    <t>Servir - Servir les quartiers d’artichauts et leur garniture arrosés de fond de cuisson.</t>
  </si>
  <si>
    <t>Niveau</t>
  </si>
  <si>
    <t>Composant</t>
  </si>
  <si>
    <t>Type</t>
  </si>
  <si>
    <t>Quantité (× multiplicateur, voir feuille Besoins)</t>
  </si>
  <si>
    <t>recette</t>
  </si>
  <si>
    <t xml:space="preserve">    ↳ Fonds d'artichaut import</t>
  </si>
  <si>
    <t>matiere</t>
  </si>
  <si>
    <t xml:space="preserve">    ↳ Oignons émincés 4G</t>
  </si>
  <si>
    <t xml:space="preserve">    ↳ CITRON PULCO (JUS)</t>
  </si>
  <si>
    <t xml:space="preserve">    ↳ Échalotes émincées 4G</t>
  </si>
  <si>
    <t xml:space="preserve">    ↳ Vin blanc sec de cuisson</t>
  </si>
  <si>
    <t xml:space="preserve">    ↳ Carottes en rondelles surgelées</t>
  </si>
  <si>
    <t xml:space="preserve">    ↳ Huile d'olive vierge pure</t>
  </si>
  <si>
    <t xml:space="preserve">    ↳ Sel fin de cuisine</t>
  </si>
  <si>
    <t xml:space="preserve">    ↳ Poivre noir moulu</t>
  </si>
  <si>
    <t>Fiche technique — ARTICHAUTS</t>
  </si>
  <si>
    <t>ARTICHAUTS  GRO_CDC_185</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</si>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</sst>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v>
      </c>
      <c r="E7" s="6">
        <f>D7*$B$2</f>
        <v>0.1</v>
      </c>
      <c r="F7" t="s">
        <v>15</v>
      </c>
      <c r="G7" s="9">
        <f>E7*3.6741428571</f>
        <v>0.367414</v>
      </c>
    </row>
    <row r="8">
      <c r="A8" t="s">
        <v>16</v>
      </c>
      <c r="B8" t="s">
        <v>17</v>
      </c>
      <c r="C8" t="s">
        <v>18</v>
      </c>
      <c r="D8" s="4">
        <v>4</v>
      </c>
      <c r="E8" s="6">
        <f>D8*$B$2</f>
        <v>4</v>
      </c>
      <c r="F8" t="s">
        <v>15</v>
      </c>
      <c r="G8" s="9">
        <f>E8*2.8</f>
        <v>11.2</v>
      </c>
    </row>
    <row r="9">
      <c r="A9" t="s">
        <v>19</v>
      </c>
      <c r="B9" t="s">
        <v>20</v>
      </c>
      <c r="C9" t="s">
        <v>21</v>
      </c>
      <c r="D9" s="4">
        <v>0.012</v>
      </c>
      <c r="E9" s="6">
        <f>D9*$B$2</f>
        <v>0.012</v>
      </c>
      <c r="F9" t="s">
        <v>22</v>
      </c>
      <c r="G9" s="9">
        <f>E9*12.5</f>
        <v>0.15</v>
      </c>
    </row>
    <row r="10">
      <c r="A10" t="s">
        <v>23</v>
      </c>
      <c r="B10" t="s">
        <v>24</v>
      </c>
      <c r="C10" t="s">
        <v>25</v>
      </c>
      <c r="D10" s="4">
        <v>1</v>
      </c>
      <c r="E10" s="6">
        <f>D10*$B$2</f>
        <v>1</v>
      </c>
      <c r="F10" t="s">
        <v>15</v>
      </c>
      <c r="G10" s="9">
        <f>E10*5.8</f>
        <v>5.8</v>
      </c>
    </row>
    <row r="11">
      <c r="A11" t="s">
        <v>26</v>
      </c>
      <c r="B11" t="s">
        <v>27</v>
      </c>
      <c r="C11" t="s">
        <v>28</v>
      </c>
      <c r="D11" s="4">
        <v>2.5</v>
      </c>
      <c r="E11" s="6">
        <f>D11*$B$2</f>
        <v>2.5</v>
      </c>
      <c r="F11" t="s">
        <v>22</v>
      </c>
      <c r="G11" s="9">
        <f>E11*8.34</f>
        <v>20.85</v>
      </c>
    </row>
    <row r="12">
      <c r="A12" t="s">
        <v>29</v>
      </c>
      <c r="B12" t="s">
        <v>30</v>
      </c>
      <c r="C12" t="s">
        <v>28</v>
      </c>
      <c r="D12" s="4">
        <v>4</v>
      </c>
      <c r="E12" s="6">
        <f>D12*$B$2</f>
        <v>4</v>
      </c>
      <c r="F12" t="s">
        <v>22</v>
      </c>
      <c r="G12" s="9">
        <f>E12*4.32</f>
        <v>17.28</v>
      </c>
    </row>
    <row r="13">
      <c r="A13" t="s">
        <v>31</v>
      </c>
      <c r="B13" t="s">
        <v>32</v>
      </c>
      <c r="C13" t="s">
        <v>33</v>
      </c>
      <c r="D13" s="4">
        <v>0.06</v>
      </c>
      <c r="E13" s="6">
        <f>D13*$B$2</f>
        <v>0.06</v>
      </c>
      <c r="F13" t="s">
        <v>22</v>
      </c>
      <c r="G13" s="9">
        <f>E13*0.35</f>
        <v>0.021</v>
      </c>
    </row>
    <row r="14">
      <c r="A14" t="s">
        <v>34</v>
      </c>
      <c r="B14" t="s">
        <v>35</v>
      </c>
      <c r="C14" t="s">
        <v>36</v>
      </c>
      <c r="D14" s="4">
        <v>12</v>
      </c>
      <c r="E14" s="6">
        <f>D14*$B$2</f>
        <v>12</v>
      </c>
      <c r="F14" t="s">
        <v>22</v>
      </c>
      <c r="G14" s="9">
        <f>E14*8.09</f>
        <v>97.08</v>
      </c>
    </row>
    <row r="15">
      <c r="A15" t="s">
        <v>37</v>
      </c>
      <c r="B15" t="s">
        <v>38</v>
      </c>
      <c r="C15" t="s">
        <v>39</v>
      </c>
      <c r="D15" s="4">
        <v>3.5</v>
      </c>
      <c r="E15" s="6">
        <f>D15*$B$2</f>
        <v>3.5</v>
      </c>
      <c r="F15" t="s">
        <v>22</v>
      </c>
      <c r="G15" s="9">
        <f>E15*2.17</f>
        <v>7.595</v>
      </c>
    </row>
    <row r="16">
      <c r="A16"/>
      <c r="B16"/>
      <c r="C16"/>
      <c r="D16"/>
      <c r="E16"/>
      <c r="F16" t="s" s="10">
        <v>40</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t="s">
        <v>48</v>
      </c>
      <c r="D2" t="inlineStr" s="12">
        <is>
          <t>Mise en place du poste de travail - Vérifier les D.L.C.,peser les denrées,sélectionner le matériel nécessaire. - Laver et désinfecter le matériel et le poste de travail en suivant les protocoles.</t>
        </is>
      </c>
      <c r="E2" t="s" s="12"/>
      <c r="F2"/>
    </row>
    <row r="3">
      <c r="A3" t="s">
        <v>47</v>
      </c>
      <c r="B3">
        <v>2</v>
      </c>
      <c r="C3" t="s">
        <v>49</v>
      </c>
      <c r="D3" t="inlineStr" s="12">
        <is>
          <t>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E3" t="s" s="12"/>
      <c r="F3" t="s">
        <v>50</v>
      </c>
    </row>
    <row r="4">
      <c r="A4" t="s">
        <v>47</v>
      </c>
      <c r="B4">
        <v>3</v>
      </c>
      <c r="C4" t="s">
        <v>51</v>
      </c>
      <c r="D4" t="inlineStr" s="12">
        <is>
          <t>Marquer la cuisson de la garniture - En sauteuse,dans 3/4 de litre d’huile d’olive,faire revenir les oignons émincés et les échalotes hachées. - Ajouter les carottes en rondelles.A l’aide d’une écumoire,bien mélanger les légumes et les faire suer ensemble.</t>
        </is>
      </c>
      <c r="E4" t="s" s="12"/>
      <c r="F4"/>
    </row>
    <row r="5">
      <c r="A5" t="s">
        <v>47</v>
      </c>
      <c r="B5">
        <v>4</v>
      </c>
      <c r="C5" t="s">
        <v>51</v>
      </c>
      <c r="D5" t="inlineStr" s="12">
        <is>
          <t>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E5" t="s" s="12"/>
      <c r="F5" t="s">
        <v>52</v>
      </c>
    </row>
    <row r="6">
      <c r="A6" t="s">
        <v>47</v>
      </c>
      <c r="B6">
        <v>5</v>
      </c>
      <c r="C6" t="s">
        <v>53</v>
      </c>
      <c r="D6" t="s" s="12">
        <v>54</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47</v>
      </c>
      <c r="C2" t="s">
        <v>59</v>
      </c>
      <c r="D2" s="6">
        <f>'Besoins'!$B$2*100</f>
        <v>100</v>
      </c>
      <c r="E2" t="s">
        <v>3</v>
      </c>
    </row>
    <row r="3">
      <c r="A3">
        <v>1</v>
      </c>
      <c r="B3" t="s">
        <v>60</v>
      </c>
      <c r="C3" t="s">
        <v>61</v>
      </c>
      <c r="D3" s="6">
        <f>'Besoins'!$B$2*12</f>
        <v>12</v>
      </c>
      <c r="E3" t="s">
        <v>22</v>
      </c>
    </row>
    <row r="4">
      <c r="A4">
        <v>1</v>
      </c>
      <c r="B4" t="s">
        <v>62</v>
      </c>
      <c r="C4" t="s">
        <v>61</v>
      </c>
      <c r="D4" s="6">
        <f>'Besoins'!$B$2*4</f>
        <v>4</v>
      </c>
      <c r="E4" t="s">
        <v>22</v>
      </c>
    </row>
    <row r="5">
      <c r="A5">
        <v>1</v>
      </c>
      <c r="B5" t="s">
        <v>63</v>
      </c>
      <c r="C5" t="s">
        <v>61</v>
      </c>
      <c r="D5" s="6">
        <f>'Besoins'!$B$2*0.1</f>
        <v>0.1</v>
      </c>
      <c r="E5" t="s">
        <v>15</v>
      </c>
    </row>
    <row r="6">
      <c r="A6">
        <v>1</v>
      </c>
      <c r="B6" t="s">
        <v>64</v>
      </c>
      <c r="C6" t="s">
        <v>61</v>
      </c>
      <c r="D6" s="6">
        <f>'Besoins'!$B$2*2.5</f>
        <v>2.5</v>
      </c>
      <c r="E6" t="s">
        <v>22</v>
      </c>
    </row>
    <row r="7">
      <c r="A7">
        <v>1</v>
      </c>
      <c r="B7" t="s">
        <v>65</v>
      </c>
      <c r="C7" t="s">
        <v>61</v>
      </c>
      <c r="D7" s="6">
        <f>'Besoins'!$B$2*4</f>
        <v>4</v>
      </c>
      <c r="E7" t="s">
        <v>15</v>
      </c>
    </row>
    <row r="8">
      <c r="A8">
        <v>1</v>
      </c>
      <c r="B8" t="s">
        <v>66</v>
      </c>
      <c r="C8" t="s">
        <v>61</v>
      </c>
      <c r="D8" s="6">
        <f>'Besoins'!$B$2*3.5</f>
        <v>3.5</v>
      </c>
      <c r="E8" t="s">
        <v>22</v>
      </c>
    </row>
    <row r="9">
      <c r="A9">
        <v>1</v>
      </c>
      <c r="B9" t="s">
        <v>67</v>
      </c>
      <c r="C9" t="s">
        <v>61</v>
      </c>
      <c r="D9" s="6">
        <f>'Besoins'!$B$2*1</f>
        <v>1</v>
      </c>
      <c r="E9" t="s">
        <v>15</v>
      </c>
    </row>
    <row r="10">
      <c r="A10">
        <v>1</v>
      </c>
      <c r="B10" t="s">
        <v>68</v>
      </c>
      <c r="C10" t="s">
        <v>61</v>
      </c>
      <c r="D10" s="6">
        <f>'Besoins'!$B$2*0.06</f>
        <v>0.06</v>
      </c>
      <c r="E10" t="s">
        <v>22</v>
      </c>
    </row>
    <row r="11">
      <c r="A11">
        <v>1</v>
      </c>
      <c r="B11" t="s">
        <v>69</v>
      </c>
      <c r="C11" t="s">
        <v>61</v>
      </c>
      <c r="D11" s="6">
        <f>'Besoins'!$B$2*0.012</f>
        <v>0.012</v>
      </c>
      <c r="E11"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70</v>
      </c>
      <c r="B1"/>
      <c r="C1"/>
      <c r="D1"/>
    </row>
    <row r="2">
      <c r="A2" t="str" s="13">
        <f>"GRO_CDC_185 · GRO.GARNITUR · référence : "&amp;Besoins!B3&amp;" "&amp;Besoins!C3&amp;" · multiplicateur réglable sur la feuille ""Besoins"""</f>
        <v>GRO_CDC_185 · GRO.GARNITUR · référence : 100 pc · multiplicateur réglable sur la feuille </v>
      </c>
      <c r="B2"/>
      <c r="C2"/>
      <c r="D2"/>
    </row>
    <row r="3">
      <c r="A3"/>
      <c r="B3"/>
      <c r="C3"/>
      <c r="D3"/>
    </row>
    <row r="4">
      <c r="A4" t="s" s="14">
        <v>71</v>
      </c>
      <c r="B4"/>
      <c r="C4"/>
      <c r="D4"/>
    </row>
    <row r="5">
      <c r="A5" t="s" s="15">
        <v>72</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73</v>
      </c>
      <c r="B6" t="str" s="12">
        <f>"[PRÉPARER] "&amp;Procedure!D3</f>
        <v>[PRÉPARER] 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v>
      </c>
      <c r="C6"/>
      <c r="D6"/>
    </row>
    <row r="7">
      <c r="A7" t="s" s="15">
        <v>74</v>
      </c>
      <c r="B7" t="str" s="12">
        <f>"[MARQUER] "&amp;Procedure!D4</f>
        <v>[MARQUER] Marquer la cuisson de la garniture - En sauteuse,dans 3/4 de litre d’huile d’olive,faire revenir les oignons émincés et les échalotes hachées. - Ajouter les carottes en rondelles.A l’aide d’une écumoire,bien mélanger les légumes et les faire suer ensemble.</v>
      </c>
      <c r="C7"/>
      <c r="D7"/>
    </row>
    <row r="8">
      <c r="A8" t="s" s="15">
        <v>75</v>
      </c>
      <c r="B8" t="str" s="12">
        <f>"[MARQUER] "&amp;Procedure!D5</f>
        <v>[MARQUER] 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v>
      </c>
      <c r="C8"/>
      <c r="D8"/>
    </row>
    <row r="9">
      <c r="A9" t="s" s="15">
        <v>76</v>
      </c>
      <c r="B9" t="str" s="12">
        <f>"[SERVIR] "&amp;Procedure!D6</f>
        <v>[SERVIR] Servir - Servir les quartiers d’artichauts et leur garniture arrosés de fond de cuisson.</v>
      </c>
      <c r="C9"/>
      <c r="D9"/>
    </row>
    <row r="10">
      <c r="A10"/>
      <c r="B10"/>
      <c r="C10"/>
      <c r="D10"/>
    </row>
    <row r="11">
      <c r="A11" t="s" s="16">
        <v>77</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2026-09-15T13:24:15Z</dcterms:created>
  <dc:title>ARTICHAUTS</dc:title>
  <dc:subject/>
  <dc:creator>CUIS.web</dc:creator>
  <cp:lastModifiedBy/>
  <cp:keywords/>
  <dc:description>Export automatique — moteur récursif d'origine : Bernard Vandendaele</dc:description>
  <cp:category/>
  <dc:language>en-US</dc:language>
  <dcterms:modified xsi:type="dcterms:W3CDTF">2026-09-15T13:24:15Z</dcterms:modified>
  <cp:revision>1</cp:revision>
</cp:coreProperties>
</file>