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<sst xmlns="http://schemas.openxmlformats.org/spreadsheetml/2006/main" count="77" uniqueCount="77">
  <si>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</si>
  <si>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</si>
  <si>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</si>
  <si>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</si>
  <si>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</si>
  <si>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</si>
  <si>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</si>
  <si>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</si>
  <si>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</si>
  <si>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</si>
  <si>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</si>
  <si>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</si>
  <si>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</si>
  <si>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</si>
  <si>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</si>
  <si>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</si>
  <si>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</si>
  <si>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</si>
  <si>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</si>
  <si>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</si>
  <si>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</si>
  <si>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</si>
  <si>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</si>
  <si>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</si>
  <si>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</si>
  <si>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</si>
  <si>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</si>
  <si>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</si>
  <si>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</si>
  <si>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</si>
  <si>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</si>
  <si>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</si>
  <si>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</si>
  <si>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</si>
  <si>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</si>
  <si>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</si>
  <si>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</si>
  <si>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</si>
  <si>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</si>
  <si>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</si>
  <si>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</si>
  <si>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</si>
  <si>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 FONDANTES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</si>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</sst>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19.5</v>
      </c>
      <c r="E7" s="6">
        <f>D7*$B$2</f>
        <v>19.5</v>
      </c>
      <c r="F7" t="s">
        <v>15</v>
      </c>
      <c r="G7" s="9">
        <f>E7*0.003</f>
        <v>0.0585</v>
      </c>
    </row>
    <row r="8">
      <c r="A8" t="s">
        <v>16</v>
      </c>
      <c r="B8" t="s">
        <v>17</v>
      </c>
      <c r="C8" t="s">
        <v>18</v>
      </c>
      <c r="D8" s="4">
        <v>0.016</v>
      </c>
      <c r="E8" s="6">
        <f>D8*$B$2</f>
        <v>0.016</v>
      </c>
      <c r="F8" t="s">
        <v>19</v>
      </c>
      <c r="G8" s="9">
        <f>E8*12.5</f>
        <v>0.2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19</v>
      </c>
      <c r="G9" s="9">
        <f>E9*8.5</f>
        <v>0.425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9">
        <f>E11*5.2</f>
        <v>5.2</v>
      </c>
    </row>
    <row r="12">
      <c r="A12" t="s">
        <v>29</v>
      </c>
      <c r="B12" t="s">
        <v>30</v>
      </c>
      <c r="C12" t="s">
        <v>31</v>
      </c>
      <c r="D12" s="4">
        <v>45</v>
      </c>
      <c r="E12" s="6">
        <f>D12*$B$2</f>
        <v>45</v>
      </c>
      <c r="F12" t="s">
        <v>19</v>
      </c>
      <c r="G12" s="9">
        <f>E12*0.35</f>
        <v>15.75</v>
      </c>
    </row>
    <row r="13">
      <c r="A13" t="s">
        <v>32</v>
      </c>
      <c r="B13" t="s">
        <v>33</v>
      </c>
      <c r="C13" t="s">
        <v>34</v>
      </c>
      <c r="D13" s="4">
        <v>0.12</v>
      </c>
      <c r="E13" s="6">
        <f>D13*$B$2</f>
        <v>0.12</v>
      </c>
      <c r="F13" t="s">
        <v>19</v>
      </c>
      <c r="G13" s="9">
        <f>E13*0.35</f>
        <v>0.042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2"/>
      <c r="F3" t="s">
        <v>45</v>
      </c>
    </row>
    <row r="4">
      <c r="A4" t="s">
        <v>42</v>
      </c>
      <c r="B4">
        <v>3</v>
      </c>
      <c r="C4" t="s">
        <v>46</v>
      </c>
      <c r="D4" t="inlineStr" s="12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2"/>
      <c r="F4" t="s">
        <v>47</v>
      </c>
    </row>
    <row r="5">
      <c r="A5" t="s">
        <v>42</v>
      </c>
      <c r="B5">
        <v>4</v>
      </c>
      <c r="C5" t="s">
        <v>48</v>
      </c>
      <c r="D5" t="inlineStr" s="12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2"/>
      <c r="F5" t="s">
        <v>49</v>
      </c>
    </row>
    <row r="6">
      <c r="A6" t="s">
        <v>42</v>
      </c>
      <c r="B6">
        <v>5</v>
      </c>
      <c r="C6" t="s">
        <v>50</v>
      </c>
      <c r="D6" t="inlineStr" s="12">
        <is>
          <t>Servir - Servir les pommes de terre fondantes avec une petite écumoire de service. - Servir en accompagnement du lapin sauté,de viandes et de volailles rôties ou grillées.</t>
        </is>
      </c>
      <c r="E6" t="s" s="12"/>
      <c r="F6"/>
    </row>
    <row r="7">
      <c r="A7" t="s">
        <v>51</v>
      </c>
      <c r="B7">
        <v>1</v>
      </c>
      <c r="C7" t="s">
        <v>52</v>
      </c>
      <c r="D7" t="s" s="12">
        <v>53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42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'Besoins'!$B$2*45</f>
        <v>45</v>
      </c>
      <c r="E3" t="s">
        <v>19</v>
      </c>
    </row>
    <row r="4">
      <c r="A4">
        <v>1</v>
      </c>
      <c r="B4" t="s">
        <v>61</v>
      </c>
      <c r="C4" t="s">
        <v>60</v>
      </c>
      <c r="D4" s="6">
        <f>'Besoins'!$B$2*1</f>
        <v>1</v>
      </c>
      <c r="E4" t="s">
        <v>19</v>
      </c>
    </row>
    <row r="5">
      <c r="A5">
        <v>1</v>
      </c>
      <c r="B5" t="s">
        <v>62</v>
      </c>
      <c r="C5" t="s">
        <v>58</v>
      </c>
      <c r="D5" s="6">
        <f>'Besoins'!$B$2*20</f>
        <v>20</v>
      </c>
      <c r="E5" t="s">
        <v>15</v>
      </c>
    </row>
    <row r="6">
      <c r="A6">
        <v>2</v>
      </c>
      <c r="B6" t="s">
        <v>63</v>
      </c>
      <c r="C6" t="s">
        <v>60</v>
      </c>
      <c r="D6" s="6">
        <f>'Besoins'!$B$2*19.5</f>
        <v>19.5</v>
      </c>
      <c r="E6" t="s">
        <v>15</v>
      </c>
    </row>
    <row r="7">
      <c r="A7">
        <v>2</v>
      </c>
      <c r="B7" t="s">
        <v>64</v>
      </c>
      <c r="C7" t="s">
        <v>60</v>
      </c>
      <c r="D7" s="6">
        <f>'Besoins'!$B$2*0.5</f>
        <v>0.5</v>
      </c>
      <c r="E7" t="s">
        <v>19</v>
      </c>
    </row>
    <row r="8">
      <c r="A8">
        <v>1</v>
      </c>
      <c r="B8" t="s">
        <v>65</v>
      </c>
      <c r="C8" t="s">
        <v>60</v>
      </c>
      <c r="D8" s="6">
        <f>'Besoins'!$B$2*0.05</f>
        <v>0.05</v>
      </c>
      <c r="E8" t="s">
        <v>19</v>
      </c>
    </row>
    <row r="9">
      <c r="A9">
        <v>1</v>
      </c>
      <c r="B9" t="s">
        <v>66</v>
      </c>
      <c r="C9" t="s">
        <v>60</v>
      </c>
      <c r="D9" s="6">
        <f>'Besoins'!$B$2*0.12</f>
        <v>0.12</v>
      </c>
      <c r="E9" t="s">
        <v>19</v>
      </c>
    </row>
    <row r="10">
      <c r="A10">
        <v>1</v>
      </c>
      <c r="B10" t="s">
        <v>67</v>
      </c>
      <c r="C10" t="s">
        <v>60</v>
      </c>
      <c r="D10" s="6">
        <f>'Besoins'!$B$2*0.016</f>
        <v>0.016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71</v>
      </c>
      <c r="B6" t="str" s="12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5">
        <v>72</v>
      </c>
      <c r="B7" t="str" s="12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5">
        <v>73</v>
      </c>
      <c r="B8" t="str" s="12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5">
        <v>74</v>
      </c>
      <c r="B9" t="str" s="12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4">
        <v>75</v>
      </c>
      <c r="B11"/>
      <c r="C11"/>
      <c r="D11"/>
    </row>
    <row r="12">
      <c r="A12" t="s" s="15">
        <v>70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76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