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<sst xmlns="http://schemas.openxmlformats.org/spreadsheetml/2006/main" count="90" uniqueCount="90">
  <si>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</si>
  <si>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</si>
  <si>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</si>
  <si>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</si>
  <si>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</si>
  <si>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</si>
  <si>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</si>
  <si>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</si>
  <si>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</si>
  <si>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</si>
  <si>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</si>
  <si>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</si>
  <si>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</si>
  <si>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</si>
  <si>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</si>
  <si>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</si>
  <si>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</si>
  <si>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</si>
  <si>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</si>
  <si>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</si>
  <si>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</si>
  <si>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</si>
  <si>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</si>
  <si>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</si>
  <si>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</si>
  <si>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</si>
  <si>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</si>
  <si>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</si>
  <si>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</si>
  <si>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</si>
  <si>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</si>
  <si>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</si>
  <si>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</si>
  <si>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</si>
  <si>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</si>
  <si>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</si>
  <si>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</si>
  <si>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</si>
  <si>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</si>
  <si>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</si>
  <si>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</si>
  <si>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</si>
  <si>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</si>
  <si>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</si>
  <si>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</si>
  <si>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</si>
  <si>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</si>
  <si>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GRATIN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</si>
  <si>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</si>
  <si>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</si>
  <si>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</si>
  <si>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</si>
  <si>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</si>
  <si>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</si>
  <si>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</si>
  <si>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</si>
  <si>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</si>
  <si>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</si>
  <si>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</si>
  <si>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</si>
  <si>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</si>
  <si>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</si>
  <si>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</si>
  <si>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</si>
  <si>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</si>
  <si>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</si>
  <si>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</si>
  <si>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</si>
  <si>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</si>
  <si>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</si>
  <si>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</si>
  <si>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</si>
  <si>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</si>
  <si>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</si>
  <si>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</si>
  <si>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Mozzarella râpée pizza</t>
  </si>
  <si>
    <t>Fiche technique — GRATIN</t>
  </si>
  <si>
    <t>GRATIN  GRO_CDC_177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</si>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</sst>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E7*18</f>
        <v>0.144</v>
      </c>
    </row>
    <row r="8">
      <c r="A8" t="s">
        <v>16</v>
      </c>
      <c r="B8" t="s">
        <v>17</v>
      </c>
      <c r="C8" t="s">
        <v>14</v>
      </c>
      <c r="D8" s="4">
        <v>0.02</v>
      </c>
      <c r="E8" s="6">
        <f>D8*$B$2</f>
        <v>0.02</v>
      </c>
      <c r="F8" t="s">
        <v>15</v>
      </c>
      <c r="G8" s="8">
        <f>E8*12.5</f>
        <v>0.25</v>
      </c>
    </row>
    <row r="9">
      <c r="A9" t="s">
        <v>18</v>
      </c>
      <c r="B9" t="s">
        <v>19</v>
      </c>
      <c r="C9" t="s">
        <v>20</v>
      </c>
      <c r="D9" s="4">
        <v>1.5</v>
      </c>
      <c r="E9" s="6">
        <f>D9*$B$2</f>
        <v>1.5</v>
      </c>
      <c r="F9" t="s">
        <v>15</v>
      </c>
      <c r="G9" s="8">
        <f>E9*0.56</f>
        <v>0.84</v>
      </c>
    </row>
    <row r="10">
      <c r="A10" t="s">
        <v>21</v>
      </c>
      <c r="B10" t="s">
        <v>22</v>
      </c>
      <c r="C10" t="s">
        <v>23</v>
      </c>
      <c r="D10" s="4">
        <v>1.5</v>
      </c>
      <c r="E10" s="6">
        <f>D10*$B$2</f>
        <v>1.5</v>
      </c>
      <c r="F10" t="s">
        <v>15</v>
      </c>
      <c r="G10" s="8">
        <f>E10*5.2</f>
        <v>7.8</v>
      </c>
    </row>
    <row r="11">
      <c r="A11" t="s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27</v>
      </c>
      <c r="G11" s="8">
        <f>E11*2.2</f>
        <v>4.4</v>
      </c>
    </row>
    <row r="12">
      <c r="A12" t="s">
        <v>28</v>
      </c>
      <c r="B12" t="s">
        <v>29</v>
      </c>
      <c r="C12" t="s">
        <v>30</v>
      </c>
      <c r="D12" s="4">
        <v>1.5</v>
      </c>
      <c r="E12" s="6">
        <f>D12*$B$2</f>
        <v>1.5</v>
      </c>
      <c r="F12" t="s">
        <v>15</v>
      </c>
      <c r="G12" s="8">
        <f>E12*7.8</f>
        <v>11.7</v>
      </c>
    </row>
    <row r="13">
      <c r="A13" t="s">
        <v>31</v>
      </c>
      <c r="B13" t="s">
        <v>32</v>
      </c>
      <c r="C13" t="s">
        <v>33</v>
      </c>
      <c r="D13" s="4">
        <v>13</v>
      </c>
      <c r="E13" s="6">
        <f>D13*$B$2</f>
        <v>13</v>
      </c>
      <c r="F13" t="s">
        <v>27</v>
      </c>
      <c r="G13" s="8">
        <f>E13*1.05</f>
        <v>13.65</v>
      </c>
    </row>
    <row r="14">
      <c r="A14" t="s">
        <v>34</v>
      </c>
      <c r="B14" t="s">
        <v>35</v>
      </c>
      <c r="C14" t="s">
        <v>36</v>
      </c>
      <c r="D14" s="4">
        <v>8</v>
      </c>
      <c r="E14" s="6">
        <f>D14*$B$2</f>
        <v>8</v>
      </c>
      <c r="F14" t="s">
        <v>15</v>
      </c>
      <c r="G14" s="8">
        <f>E14*0.35</f>
        <v>2.8</v>
      </c>
    </row>
    <row r="15">
      <c r="A15" t="s">
        <v>37</v>
      </c>
      <c r="B15" t="s">
        <v>38</v>
      </c>
      <c r="C15" t="s">
        <v>39</v>
      </c>
      <c r="D15" s="4">
        <v>0.12</v>
      </c>
      <c r="E15" s="6">
        <f>D15*$B$2</f>
        <v>0.12</v>
      </c>
      <c r="F15" t="s">
        <v>15</v>
      </c>
      <c r="G15" s="8">
        <f>E15*0.35</f>
        <v>0.042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 t="s" s="11"/>
      <c r="F4" t="s">
        <v>52</v>
      </c>
    </row>
    <row r="5">
      <c r="A5" t="s">
        <v>47</v>
      </c>
      <c r="B5">
        <v>4</v>
      </c>
      <c r="C5" t="s">
        <v>53</v>
      </c>
      <c r="D5" t="inlineStr" s="11">
        <is>
          <t>Réduire en purée la chair de potiron et les pommes de terre - Mettre le potiron et les pommes de terre dans la cuve du batteur. - À la feuille,malaxer les 2 éléments afin de les réduire en purée.</t>
        </is>
      </c>
      <c r="E5" t="s" s="11"/>
      <c r="F5"/>
    </row>
    <row r="6">
      <c r="A6" t="s">
        <v>47</v>
      </c>
      <c r="B6">
        <v>5</v>
      </c>
      <c r="C6" t="s">
        <v>54</v>
      </c>
      <c r="D6" t="inlineStr" s="11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 t="s" s="11"/>
      <c r="F6"/>
    </row>
    <row r="7">
      <c r="A7" t="s">
        <v>47</v>
      </c>
      <c r="B7">
        <v>6</v>
      </c>
      <c r="C7"/>
      <c r="D7" t="inlineStr" s="11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 t="s" s="11"/>
      <c r="F7"/>
    </row>
    <row r="8">
      <c r="A8" t="s">
        <v>47</v>
      </c>
      <c r="B8">
        <v>7</v>
      </c>
      <c r="C8" t="s">
        <v>55</v>
      </c>
      <c r="D8" t="s" s="11">
        <v>56</v>
      </c>
      <c r="E8" t="s" s="11"/>
      <c r="F8"/>
    </row>
    <row r="9">
      <c r="A9" t="s">
        <v>47</v>
      </c>
      <c r="B9">
        <v>8</v>
      </c>
      <c r="C9" t="s">
        <v>57</v>
      </c>
      <c r="D9" t="inlineStr" s="11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 t="s" s="11"/>
      <c r="F9"/>
    </row>
    <row r="10">
      <c r="A10" t="s">
        <v>47</v>
      </c>
      <c r="B10">
        <v>9</v>
      </c>
      <c r="C10" t="s">
        <v>58</v>
      </c>
      <c r="D10" t="inlineStr" s="11">
        <is>
          <t>Gratiner - Préchauffer le four sur la position chaleur sèche à + 175 °C. - Étager les bacs garnis sur l’échelle de cuisson. - Enfourner l’échelle et laisser gratiner.</t>
        </is>
      </c>
      <c r="E10" t="s" s="11"/>
      <c r="F10"/>
    </row>
    <row r="11">
      <c r="A11" t="s">
        <v>47</v>
      </c>
      <c r="B11">
        <v>10</v>
      </c>
      <c r="C11" t="s">
        <v>59</v>
      </c>
      <c r="D11" t="s" s="11">
        <v>60</v>
      </c>
      <c r="E11" t="s" s="11"/>
      <c r="F11"/>
    </row>
    <row r="12">
      <c r="A12" t="s">
        <v>47</v>
      </c>
      <c r="B12">
        <v>11</v>
      </c>
      <c r="C12"/>
      <c r="D12" t="inlineStr" s="11">
        <is>
          <t>Suggestions - On peut utiliser de la pomme purée déshydratée à la place des pommes de terre. - À la place des légumes frais,on peut utiliser des légumes surgelés.</t>
        </is>
      </c>
      <c r="E12" t="s" s="11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47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'Besoins'!$B$2*8</f>
        <v>8</v>
      </c>
      <c r="E3" t="s">
        <v>15</v>
      </c>
    </row>
    <row r="4">
      <c r="A4">
        <v>1</v>
      </c>
      <c r="B4" t="s">
        <v>68</v>
      </c>
      <c r="C4" t="s">
        <v>67</v>
      </c>
      <c r="D4" s="6">
        <f>'Besoins'!$B$2*1.5</f>
        <v>1.5</v>
      </c>
      <c r="E4" t="s">
        <v>15</v>
      </c>
    </row>
    <row r="5">
      <c r="A5">
        <v>1</v>
      </c>
      <c r="B5" t="s">
        <v>69</v>
      </c>
      <c r="C5" t="s">
        <v>67</v>
      </c>
      <c r="D5" s="6">
        <f>'Besoins'!$B$2*1.5</f>
        <v>1.5</v>
      </c>
      <c r="E5" t="s">
        <v>15</v>
      </c>
    </row>
    <row r="6">
      <c r="A6">
        <v>1</v>
      </c>
      <c r="B6" t="s">
        <v>70</v>
      </c>
      <c r="C6" t="s">
        <v>67</v>
      </c>
      <c r="D6" s="6">
        <f>'Besoins'!$B$2*13</f>
        <v>13</v>
      </c>
      <c r="E6" t="s">
        <v>27</v>
      </c>
    </row>
    <row r="7">
      <c r="A7">
        <v>1</v>
      </c>
      <c r="B7" t="s">
        <v>71</v>
      </c>
      <c r="C7" t="s">
        <v>67</v>
      </c>
      <c r="D7" s="6">
        <f>'Besoins'!$B$2*2</f>
        <v>2</v>
      </c>
      <c r="E7" t="s">
        <v>27</v>
      </c>
    </row>
    <row r="8">
      <c r="A8">
        <v>1</v>
      </c>
      <c r="B8" t="s">
        <v>72</v>
      </c>
      <c r="C8" t="s">
        <v>67</v>
      </c>
      <c r="D8" s="6">
        <f>'Besoins'!$B$2*0.12</f>
        <v>0.12</v>
      </c>
      <c r="E8" t="s">
        <v>15</v>
      </c>
    </row>
    <row r="9">
      <c r="A9">
        <v>1</v>
      </c>
      <c r="B9" t="s">
        <v>73</v>
      </c>
      <c r="C9" t="s">
        <v>67</v>
      </c>
      <c r="D9" s="6">
        <f>'Besoins'!$B$2*0.02</f>
        <v>0.02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'Besoins'!$B$2*0.008</f>
        <v>0.008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'Besoins'!$B$2*1.5</f>
        <v>1.5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"GRO_CDC_177 · GRO.GARNITUR · référence : "&amp;Besoins!B3&amp;" "&amp;Besoins!C3&amp;" · multiplicateur réglable sur la feuille ""Besoins"""</f>
        <v>GRO_CDC_177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79</v>
      </c>
      <c r="B6" t="str" s="11">
        <f>"[ÉPLUCHER] "&amp;Procedure!D3</f>
        <v>[ÉPLUCHER] Préparations préliminaires - Éplucher,laver et désinfecter les végétaux.Réserver. - Faire fondre 250 g beurre dans une calotte. - Au pinceau, badigeonner de beurre fondu l’intérieur de 5 bacs GN 1/1 H 65. Réserver.</v>
      </c>
      <c r="C6"/>
      <c r="D6"/>
    </row>
    <row r="7">
      <c r="A7" t="s" s="14">
        <v>80</v>
      </c>
      <c r="B7" t="str" s="11">
        <f>"[CUIRE] "&amp;Procedure!D4</f>
        <v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v>
      </c>
      <c r="C7"/>
      <c r="D7"/>
    </row>
    <row r="8">
      <c r="A8" t="s" s="14">
        <v>81</v>
      </c>
      <c r="B8" t="str" s="11">
        <f>"[RÉDUIRE] "&amp;Procedure!D5</f>
        <v>[RÉDUIRE] Réduire en purée la chair de potiron et les pommes de terre - Mettre le potiron et les pommes de terre dans la cuve du batteur. - À la feuille,malaxer les 2 éléments afin de les réduire en purée.</v>
      </c>
      <c r="C8"/>
      <c r="D8"/>
    </row>
    <row r="9">
      <c r="A9" t="s" s="14">
        <v>82</v>
      </c>
      <c r="B9" t="str" s="11">
        <f>"[CONFECTIONNER] "&amp;Procedure!D6</f>
        <v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v>
      </c>
      <c r="C9"/>
      <c r="D9"/>
    </row>
    <row r="10">
      <c r="A10" t="s" s="14">
        <v>83</v>
      </c>
      <c r="B10" t="str" s="11">
        <f>Procedure!D7</f>
        <v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v>
      </c>
      <c r="C10"/>
      <c r="D10"/>
    </row>
    <row r="11">
      <c r="A11" t="s" s="14">
        <v>84</v>
      </c>
      <c r="B11" t="str" s="11">
        <f>"[LIER] "&amp;Procedure!D8</f>
        <v>[LIER] Lier les légumes - Verser la sauce dans la cuve du batteur avec les légumes en purée. - Travailler à la feuille pour bien mélanger l’ensemble.</v>
      </c>
      <c r="C11"/>
      <c r="D11"/>
    </row>
    <row r="12">
      <c r="A12" t="s" s="14">
        <v>85</v>
      </c>
      <c r="B12" t="str" s="11">
        <f>"[FOURRER] "&amp;Procedure!D9</f>
        <v>[FOURRER] Garnir les bacs - Remplir les bacs beurrés de purée de légumes liée. - Lisser la surface des bacs avec une spatule ou une corne. - Parsemer l’emmenthal râpé ou la cosette de mozzarella sur la surface des bacs.</v>
      </c>
      <c r="C12"/>
      <c r="D12"/>
    </row>
    <row r="13">
      <c r="A13" t="s" s="14">
        <v>86</v>
      </c>
      <c r="B13" t="str" s="11">
        <f>"[GRATINER] "&amp;Procedure!D10</f>
        <v>[GRATINER] Gratiner - Préchauffer le four sur la position chaleur sèche à + 175 °C. - Étager les bacs garnis sur l’échelle de cuisson. - Enfourner l’échelle et laisser gratiner.</v>
      </c>
      <c r="C13"/>
      <c r="D13"/>
    </row>
    <row r="14">
      <c r="A14" t="s" s="14">
        <v>87</v>
      </c>
      <c r="B14" t="str" s="11">
        <f>"[SERVIR] "&amp;Procedure!D11</f>
        <v>[SERVIR] Servir - Détailler chaque bac en 20 portions. - Servir la portion de gratin de potiron à l’aide d’une spatule carrée de service.</v>
      </c>
      <c r="C14"/>
      <c r="D14"/>
    </row>
    <row r="15">
      <c r="A15" t="s" s="14">
        <v>88</v>
      </c>
      <c r="B15" t="str" s="11">
        <f>Procedure!D12</f>
        <v>Suggestions - On peut utiliser de la pomme purée déshydratée à la place des pommes de terre. - À la place des légumes frais,on peut utiliser des légumes surgelés.</v>
      </c>
      <c r="C15"/>
      <c r="D15"/>
    </row>
    <row r="16">
      <c r="A16"/>
      <c r="B16"/>
      <c r="C16"/>
      <c r="D16"/>
    </row>
    <row r="17">
      <c r="A17" t="s" s="15">
        <v>89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