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<sst xmlns="http://schemas.openxmlformats.org/spreadsheetml/2006/main" count="91" uniqueCount="91">
  <si>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</si>
  <si>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</si>
  <si>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</si>
  <si>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</si>
  <si>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</si>
  <si>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</si>
  <si>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</si>
  <si>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</si>
  <si>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</si>
  <si>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</si>
  <si>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</si>
  <si>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</si>
  <si>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</si>
  <si>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</si>
  <si>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</si>
  <si>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</si>
  <si>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</si>
  <si>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</si>
  <si>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</si>
  <si>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</si>
  <si>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</si>
  <si>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</si>
  <si>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</si>
  <si>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</si>
  <si>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</si>
  <si>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</si>
  <si>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</si>
  <si>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</si>
  <si>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</si>
  <si>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</si>
  <si>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</si>
  <si>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00002235</t>
  </si>
  <si>
    <t>poivrons  rouges - jaunes et verts cubes</t>
  </si>
  <si>
    <t>Légumes 4ème gamme (prêts emploi)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</si>
  <si>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</si>
  <si>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</si>
  <si>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</si>
  <si>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</si>
  <si>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</si>
  <si>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</si>
  <si>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</si>
  <si>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</si>
  <si>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</si>
  <si>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</si>
  <si>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</si>
  <si>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</si>
  <si>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</si>
  <si>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</si>
  <si>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</si>
  <si>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</si>
  <si>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FLAN DE CAROTTES</t>
  </si>
  <si>
    <t>METTRE EN PLACE</t>
  </si>
  <si>
    <t>PRÉPARER</t>
  </si>
  <si>
    <t>98 min (cuisson)</t>
  </si>
  <si>
    <t>CUIRE</t>
  </si>
  <si>
    <t>10 min (cuisson)</t>
  </si>
  <si>
    <t>CONFECTIONNER</t>
  </si>
  <si>
    <t>FOURRER</t>
  </si>
  <si>
    <t>125 min (cuisson)</t>
  </si>
  <si>
    <t>35 min (repos)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</si>
  <si>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</si>
  <si>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</si>
  <si>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</si>
  <si>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</si>
  <si>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Niveau</t>
  </si>
  <si>
    <t>Composant</t>
  </si>
  <si>
    <t>Type</t>
  </si>
  <si>
    <t>Quantité (× multiplicateur, voir feuille Besoins)</t>
  </si>
  <si>
    <t>recette</t>
  </si>
  <si>
    <t xml:space="preserve">    ↳ poivrons  rouges - jaunes et verts cubes</t>
  </si>
  <si>
    <t>matiere</t>
  </si>
  <si>
    <t xml:space="preserve">    ↳ Blanc d'oeuf liquide pasteurisé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</si>
  <si>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</si>
  <si>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</si>
  <si>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</si>
  <si>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Ail haché IQF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</si>
  <si>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</si>
  <si>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</si>
  <si>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</si>
  <si>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Beurre doux 82% MG plaquette</t>
  </si>
  <si>
    <t>Fiche technique — FLAN DE CAROTTES</t>
  </si>
  <si>
    <t>FLAN DE CAROTTES  GRO_CDC_175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</si>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</sst>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15</v>
      </c>
      <c r="G7" s="8">
        <f>E7*18</f>
        <v>0.09</v>
      </c>
    </row>
    <row r="8">
      <c r="A8" t="s">
        <v>16</v>
      </c>
      <c r="B8" t="s">
        <v>17</v>
      </c>
      <c r="C8" t="s">
        <v>14</v>
      </c>
      <c r="D8" s="4">
        <v>0.015</v>
      </c>
      <c r="E8" s="6">
        <f>D8*$B$2</f>
        <v>0.015</v>
      </c>
      <c r="F8" t="s">
        <v>15</v>
      </c>
      <c r="G8" s="8">
        <f>E8*12.5</f>
        <v>0.1875</v>
      </c>
    </row>
    <row r="9">
      <c r="A9" t="s">
        <v>18</v>
      </c>
      <c r="B9" t="s">
        <v>19</v>
      </c>
      <c r="C9" t="s">
        <v>20</v>
      </c>
      <c r="D9" s="4">
        <v>0.15</v>
      </c>
      <c r="E9" s="6">
        <f>D9*$B$2</f>
        <v>0.15</v>
      </c>
      <c r="F9" t="s">
        <v>15</v>
      </c>
      <c r="G9" s="8">
        <f>E9*0.56</f>
        <v>0.084</v>
      </c>
    </row>
    <row r="10">
      <c r="A10" t="s">
        <v>21</v>
      </c>
      <c r="B10" t="s">
        <v>22</v>
      </c>
      <c r="C10" t="s">
        <v>23</v>
      </c>
      <c r="D10" s="4">
        <v>0.25</v>
      </c>
      <c r="E10" s="6">
        <f>D10*$B$2</f>
        <v>0.25</v>
      </c>
      <c r="F10" t="s">
        <v>15</v>
      </c>
      <c r="G10" s="8">
        <f>E10*5.2</f>
        <v>1.3</v>
      </c>
    </row>
    <row r="11">
      <c r="A11" t="s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27</v>
      </c>
      <c r="G11" s="8">
        <f>E11*2.2</f>
        <v>4.4</v>
      </c>
    </row>
    <row r="12">
      <c r="A12" t="s">
        <v>28</v>
      </c>
      <c r="B12" t="s">
        <v>29</v>
      </c>
      <c r="C12" t="s">
        <v>30</v>
      </c>
      <c r="D12" s="4">
        <v>10</v>
      </c>
      <c r="E12" s="6">
        <f>D12*$B$2</f>
        <v>10</v>
      </c>
      <c r="F12" t="s">
        <v>27</v>
      </c>
      <c r="G12" s="8">
        <f>E12*1.05</f>
        <v>10.5</v>
      </c>
    </row>
    <row r="13">
      <c r="A13" t="s" s="9">
        <v>31</v>
      </c>
      <c r="B13" t="s">
        <v>32</v>
      </c>
      <c r="C13" t="s">
        <v>33</v>
      </c>
      <c r="D13" s="4">
        <v>17.5</v>
      </c>
      <c r="E13" s="6">
        <f>D13*$B$2</f>
        <v>17.5</v>
      </c>
      <c r="F13" t="s">
        <v>15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3</v>
      </c>
      <c r="E14" s="6">
        <f>D14*$B$2</f>
        <v>3</v>
      </c>
      <c r="F14" t="s">
        <v>15</v>
      </c>
      <c r="G14" s="8">
        <f>E14*3.2</f>
        <v>9.6</v>
      </c>
    </row>
    <row r="15">
      <c r="A15" t="s">
        <v>37</v>
      </c>
      <c r="B15" t="s">
        <v>38</v>
      </c>
      <c r="C15" t="s">
        <v>39</v>
      </c>
      <c r="D15" s="4">
        <v>0.075</v>
      </c>
      <c r="E15" s="6">
        <f>D15*$B$2</f>
        <v>0.075</v>
      </c>
      <c r="F15" t="s">
        <v>15</v>
      </c>
      <c r="G15" s="8">
        <f>E15*0.35</f>
        <v>0.02625</v>
      </c>
    </row>
    <row r="16">
      <c r="A16" t="s">
        <v>40</v>
      </c>
      <c r="B16" t="s">
        <v>41</v>
      </c>
      <c r="C16" t="s">
        <v>42</v>
      </c>
      <c r="D16" s="4">
        <v>0.075</v>
      </c>
      <c r="E16" s="6">
        <f>D16*$B$2</f>
        <v>0.075</v>
      </c>
      <c r="F16" t="s">
        <v>15</v>
      </c>
      <c r="G16" s="8">
        <f>E16*9.26</f>
        <v>0.6945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 t="s" s="12"/>
      <c r="F3" t="s">
        <v>53</v>
      </c>
    </row>
    <row r="4">
      <c r="A4" t="s">
        <v>50</v>
      </c>
      <c r="B4">
        <v>3</v>
      </c>
      <c r="C4" t="s">
        <v>54</v>
      </c>
      <c r="D4" t="inlineStr" s="12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 t="s" s="12"/>
      <c r="F4" t="s">
        <v>55</v>
      </c>
    </row>
    <row r="5">
      <c r="A5" t="s">
        <v>50</v>
      </c>
      <c r="B5">
        <v>4</v>
      </c>
      <c r="C5" t="s">
        <v>56</v>
      </c>
      <c r="D5" t="inlineStr" s="12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 t="s" s="12"/>
      <c r="F5"/>
    </row>
    <row r="6">
      <c r="A6" t="s">
        <v>50</v>
      </c>
      <c r="B6">
        <v>5</v>
      </c>
      <c r="C6" t="s">
        <v>57</v>
      </c>
      <c r="D6" t="inlineStr" s="12">
        <is>
          <t>Garnir les bacs - Répartir les carottes dans les 5 bacs GN 1/1 H 65 beurrés. - Verser équitablement l’appareil sur les carottes dans les 5 bacs. - Étager les bacs sur l’échelle de cuisson.</t>
        </is>
      </c>
      <c r="E6" t="s" s="12"/>
      <c r="F6" t="s">
        <v>58</v>
      </c>
    </row>
    <row r="7">
      <c r="A7" t="s">
        <v>50</v>
      </c>
      <c r="B7">
        <v>6</v>
      </c>
      <c r="C7" t="s">
        <v>54</v>
      </c>
      <c r="D7" t="inlineStr" s="12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 t="s" s="12"/>
      <c r="F7" t="s">
        <v>59</v>
      </c>
    </row>
    <row r="8">
      <c r="A8" t="s">
        <v>50</v>
      </c>
      <c r="B8">
        <v>7</v>
      </c>
      <c r="C8" t="s">
        <v>60</v>
      </c>
      <c r="D8" t="s" s="12">
        <v>61</v>
      </c>
      <c r="E8" t="s" s="12"/>
      <c r="F8"/>
    </row>
    <row r="9">
      <c r="A9" t="s">
        <v>50</v>
      </c>
      <c r="B9">
        <v>8</v>
      </c>
      <c r="C9" t="s">
        <v>62</v>
      </c>
      <c r="D9" t="s" s="12">
        <v>63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50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'Besoins'!$B$2*17.5</f>
        <v>17.5</v>
      </c>
      <c r="E3" t="s">
        <v>15</v>
      </c>
    </row>
    <row r="4">
      <c r="A4">
        <v>1</v>
      </c>
      <c r="B4" t="s">
        <v>71</v>
      </c>
      <c r="C4" t="s">
        <v>70</v>
      </c>
      <c r="D4" s="6">
        <f>'Besoins'!$B$2*3</f>
        <v>3</v>
      </c>
      <c r="E4" t="s">
        <v>27</v>
      </c>
    </row>
    <row r="5">
      <c r="A5">
        <v>1</v>
      </c>
      <c r="B5" t="s">
        <v>72</v>
      </c>
      <c r="C5" t="s">
        <v>70</v>
      </c>
      <c r="D5" s="6">
        <f>'Besoins'!$B$2*10</f>
        <v>10</v>
      </c>
      <c r="E5" t="s">
        <v>27</v>
      </c>
    </row>
    <row r="6">
      <c r="A6">
        <v>1</v>
      </c>
      <c r="B6" t="s">
        <v>73</v>
      </c>
      <c r="C6" t="s">
        <v>70</v>
      </c>
      <c r="D6" s="6">
        <f>'Besoins'!$B$2*2</f>
        <v>2</v>
      </c>
      <c r="E6" t="s">
        <v>27</v>
      </c>
    </row>
    <row r="7">
      <c r="A7">
        <v>1</v>
      </c>
      <c r="B7" t="s">
        <v>74</v>
      </c>
      <c r="C7" t="s">
        <v>70</v>
      </c>
      <c r="D7" s="6">
        <f>'Besoins'!$B$2*0.15</f>
        <v>0.15</v>
      </c>
      <c r="E7" t="s">
        <v>15</v>
      </c>
    </row>
    <row r="8">
      <c r="A8">
        <v>1</v>
      </c>
      <c r="B8" t="s">
        <v>75</v>
      </c>
      <c r="C8" t="s">
        <v>70</v>
      </c>
      <c r="D8" s="6">
        <f>'Besoins'!$B$2*0.075</f>
        <v>0.075</v>
      </c>
      <c r="E8" t="s">
        <v>15</v>
      </c>
    </row>
    <row r="9">
      <c r="A9">
        <v>1</v>
      </c>
      <c r="B9" t="s">
        <v>76</v>
      </c>
      <c r="C9" t="s">
        <v>70</v>
      </c>
      <c r="D9" s="6">
        <f>'Besoins'!$B$2*0.005</f>
        <v>0.005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'Besoins'!$B$2*0.075</f>
        <v>0.075</v>
      </c>
      <c r="E10" t="s">
        <v>15</v>
      </c>
    </row>
    <row r="11">
      <c r="A11">
        <v>1</v>
      </c>
      <c r="B11" t="s">
        <v>78</v>
      </c>
      <c r="C11" t="s">
        <v>70</v>
      </c>
      <c r="D11" s="6">
        <f>'Besoins'!$B$2*0.015</f>
        <v>0.015</v>
      </c>
      <c r="E11" t="s">
        <v>15</v>
      </c>
    </row>
    <row r="12">
      <c r="A12">
        <v>1</v>
      </c>
      <c r="B12" t="s">
        <v>79</v>
      </c>
      <c r="C12" t="s">
        <v>70</v>
      </c>
      <c r="D12" s="6">
        <f>'Besoins'!$B$2*0.25</f>
        <v>0.25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"GRO_CDC_175 · GRO.GARNITUR · référence : "&amp;Besoins!B3&amp;" "&amp;Besoins!C3&amp;" · multiplicateur réglable sur la feuille ""Besoins"""</f>
        <v>GRO_CDC_175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83</v>
      </c>
      <c r="B6" t="str" s="12">
        <f>"[PRÉPARER] "&amp;Procedure!D3</f>
        <v>[PRÉPARER] 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v>
      </c>
      <c r="C6"/>
      <c r="D6"/>
    </row>
    <row r="7">
      <c r="A7" t="s" s="15">
        <v>84</v>
      </c>
      <c r="B7" t="str" s="12">
        <f>"[CUIRE] "&amp;Procedure!D4</f>
        <v>[CUIRE] Cuire les carottes à la vapeur - Préchauffer le four sur la position vapeur. - Enfourner l’échelle de cuisson.Cuire les carottes à la vapeur pendant 10 minutes. - Laisser s’égoutter les carottes dans le four sur l’échelle de cuisson.</v>
      </c>
      <c r="C7"/>
      <c r="D7"/>
    </row>
    <row r="8">
      <c r="A8" t="s" s="15">
        <v>85</v>
      </c>
      <c r="B8" t="str" s="12">
        <f>"[CONFECTIONNER] "&amp;Procedure!D5</f>
        <v>[CONFECTIONNER] 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v>
      </c>
      <c r="C8"/>
      <c r="D8"/>
    </row>
    <row r="9">
      <c r="A9" t="s" s="15">
        <v>86</v>
      </c>
      <c r="B9" t="str" s="12">
        <f>"[FOURRER] "&amp;Procedure!D6</f>
        <v>[FOURRER] Garnir les bacs - Répartir les carottes dans les 5 bacs GN 1/1 H 65 beurrés. - Verser équitablement l’appareil sur les carottes dans les 5 bacs. - Étager les bacs sur l’échelle de cuisson.</v>
      </c>
      <c r="C9"/>
      <c r="D9"/>
    </row>
    <row r="10">
      <c r="A10" t="s" s="15">
        <v>87</v>
      </c>
      <c r="B10" t="str" s="12">
        <f>"[CUIRE] "&amp;Procedure!D7</f>
        <v>[CUIRE] 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v>
      </c>
      <c r="C10"/>
      <c r="D10"/>
    </row>
    <row r="11">
      <c r="A11" t="s" s="15">
        <v>88</v>
      </c>
      <c r="B11" t="str" s="12">
        <f>"[SERVIR] "&amp;Procedure!D8</f>
        <v>[SERVIR] Servir - Portionner chaque bac en 20 parts. - Servir la part de flan sur l’assiette,à l’aide d’une spatule carrée de service.</v>
      </c>
      <c r="C11"/>
      <c r="D11"/>
    </row>
    <row r="12">
      <c r="A12" t="s" s="15">
        <v>89</v>
      </c>
      <c r="B12" t="str" s="12">
        <f>"[MIXER] "&amp;Procedure!D9</f>
        <v>[MIXER] Commentaire - La carotte peut être mixée dans l’appareil.</v>
      </c>
      <c r="C12"/>
      <c r="D12"/>
    </row>
    <row r="13">
      <c r="A13"/>
      <c r="B13"/>
      <c r="C13"/>
      <c r="D13"/>
    </row>
    <row r="14">
      <c r="A14" t="s" s="16">
        <v>90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2026-08-01T01:02:31Z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2026-08-01T01:02:31Z</dcterms:modified>
  <cp:revision>1</cp:revision>
</cp:coreProperties>
</file>