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<sst xmlns="http://schemas.openxmlformats.org/spreadsheetml/2006/main" count="92" uniqueCount="92">
  <si>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</si>
  <si>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</si>
  <si>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</si>
  <si>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</si>
  <si>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</si>
  <si>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</si>
  <si>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</si>
  <si>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</si>
  <si>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</si>
  <si>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</si>
  <si>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</si>
  <si>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</si>
  <si>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</si>
  <si>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</si>
  <si>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</si>
  <si>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</si>
  <si>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</si>
  <si>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</si>
  <si>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</si>
  <si>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</si>
  <si>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</si>
  <si>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</si>
  <si>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</si>
  <si>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</si>
  <si>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</si>
  <si>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</si>
  <si>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</si>
  <si>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</si>
  <si>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</si>
  <si>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</si>
  <si>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</si>
  <si>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</si>
  <si>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</si>
  <si>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</si>
  <si>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</si>
  <si>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</si>
  <si>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</si>
  <si>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</si>
  <si>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</si>
  <si>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</si>
  <si>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</si>
  <si>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</si>
  <si>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</si>
  <si>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</si>
  <si>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</si>
  <si>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</si>
  <si>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</si>
  <si>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</si>
  <si>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</si>
  <si>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</si>
  <si>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</si>
  <si>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TIAN DE COURGETTES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</si>
  <si>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</si>
  <si>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</si>
  <si>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</si>
  <si>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</si>
  <si>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</si>
  <si>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</si>
  <si>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</si>
  <si>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</si>
  <si>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</si>
  <si>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</si>
  <si>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</si>
  <si>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</si>
  <si>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</si>
  <si>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Niveau</t>
  </si>
  <si>
    <t>Composant</t>
  </si>
  <si>
    <t>Type</t>
  </si>
  <si>
    <t>Quantité (× multiplicateur, voir feuille Besoins)</t>
  </si>
  <si>
    <t>recette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</si>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</sst>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E7*0.99158</f>
        <v>0.594948</v>
      </c>
    </row>
    <row r="8">
      <c r="A8" t="s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15</v>
      </c>
      <c r="G8" s="9">
        <f>E8*1.9</f>
        <v>13.3</v>
      </c>
    </row>
    <row r="9">
      <c r="A9" t="s">
        <v>19</v>
      </c>
      <c r="B9" t="s">
        <v>20</v>
      </c>
      <c r="C9" t="s">
        <v>21</v>
      </c>
      <c r="D9" s="4">
        <v>0.015</v>
      </c>
      <c r="E9" s="6">
        <f>D9*$B$2</f>
        <v>0.015</v>
      </c>
      <c r="F9" t="s">
        <v>15</v>
      </c>
      <c r="G9" s="9">
        <f>E9*12.5</f>
        <v>0.1875</v>
      </c>
    </row>
    <row r="10">
      <c r="A10" t="s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15</v>
      </c>
      <c r="G10" s="9">
        <f>E10*9.5</f>
        <v>0.285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28</v>
      </c>
      <c r="G11" s="9">
        <f>E11*5.8</f>
        <v>2.9</v>
      </c>
    </row>
    <row r="12">
      <c r="A12" t="s">
        <v>29</v>
      </c>
      <c r="B12" t="s">
        <v>30</v>
      </c>
      <c r="C12" t="s">
        <v>31</v>
      </c>
      <c r="D12" s="4">
        <v>6</v>
      </c>
      <c r="E12" s="6">
        <f>D12*$B$2</f>
        <v>6</v>
      </c>
      <c r="F12" t="s">
        <v>15</v>
      </c>
      <c r="G12" s="9">
        <f>E12*2.8</f>
        <v>16.8</v>
      </c>
    </row>
    <row r="13">
      <c r="A13" t="s">
        <v>32</v>
      </c>
      <c r="B13" t="s">
        <v>33</v>
      </c>
      <c r="C13" t="s">
        <v>34</v>
      </c>
      <c r="D13" s="4">
        <v>5</v>
      </c>
      <c r="E13" s="6">
        <f>D13*$B$2</f>
        <v>5</v>
      </c>
      <c r="F13" t="s">
        <v>15</v>
      </c>
      <c r="G13" s="9">
        <f>E13*4.32</f>
        <v>21.6</v>
      </c>
    </row>
    <row r="14">
      <c r="A14" t="s">
        <v>35</v>
      </c>
      <c r="B14" t="s">
        <v>36</v>
      </c>
      <c r="C14" t="s">
        <v>37</v>
      </c>
      <c r="D14" s="4">
        <v>0.075</v>
      </c>
      <c r="E14" s="6">
        <f>D14*$B$2</f>
        <v>0.075</v>
      </c>
      <c r="F14" t="s">
        <v>15</v>
      </c>
      <c r="G14" s="9">
        <f>E14*0.35</f>
        <v>0.02625</v>
      </c>
    </row>
    <row r="15">
      <c r="A15" t="s">
        <v>38</v>
      </c>
      <c r="B15" t="s">
        <v>39</v>
      </c>
      <c r="C15" t="s">
        <v>40</v>
      </c>
      <c r="D15" s="4">
        <v>0.3</v>
      </c>
      <c r="E15" s="6">
        <f>D15*$B$2</f>
        <v>0.3</v>
      </c>
      <c r="F15" t="s">
        <v>15</v>
      </c>
      <c r="G15" s="9">
        <f>E15*9.26</f>
        <v>2.778</v>
      </c>
    </row>
    <row r="16">
      <c r="A16" t="s">
        <v>41</v>
      </c>
      <c r="B16" t="s">
        <v>42</v>
      </c>
      <c r="C16" t="s">
        <v>43</v>
      </c>
      <c r="D16" s="4">
        <v>25</v>
      </c>
      <c r="E16" s="6">
        <f>D16*$B$2</f>
        <v>25</v>
      </c>
      <c r="F16" t="s">
        <v>15</v>
      </c>
      <c r="G16" s="9">
        <f>E16*2.52</f>
        <v>63</v>
      </c>
    </row>
    <row r="17">
      <c r="A17"/>
      <c r="B17"/>
      <c r="C17"/>
      <c r="D17"/>
      <c r="E17"/>
      <c r="F17" t="s" s="10">
        <v>44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2"/>
      <c r="F4" t="s">
        <v>56</v>
      </c>
    </row>
    <row r="5">
      <c r="A5" t="s">
        <v>51</v>
      </c>
      <c r="B5">
        <v>4</v>
      </c>
      <c r="C5" t="s">
        <v>57</v>
      </c>
      <c r="D5" t="inlineStr" s="12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2"/>
      <c r="F5" t="s">
        <v>58</v>
      </c>
    </row>
    <row r="6">
      <c r="A6" t="s">
        <v>51</v>
      </c>
      <c r="B6">
        <v>5</v>
      </c>
      <c r="C6" t="s">
        <v>59</v>
      </c>
      <c r="D6" t="inlineStr" s="12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2"/>
      <c r="F6"/>
    </row>
    <row r="7">
      <c r="A7" t="s">
        <v>51</v>
      </c>
      <c r="B7">
        <v>6</v>
      </c>
      <c r="C7" t="s">
        <v>60</v>
      </c>
      <c r="D7" t="inlineStr" s="12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2"/>
      <c r="F7" t="s">
        <v>61</v>
      </c>
    </row>
    <row r="8">
      <c r="A8" t="s">
        <v>51</v>
      </c>
      <c r="B8">
        <v>7</v>
      </c>
      <c r="C8" t="s">
        <v>62</v>
      </c>
      <c r="D8" t="inlineStr" s="12">
        <is>
          <t>Terminer la cuisson du tian - Préchauffer le four sur la position chaleur sèche à + 170°C. - Étager les bacs de tian sur l’échelle de cuisson. - Enfourner et gratiner le tian.</t>
        </is>
      </c>
      <c r="E8" t="s" s="12"/>
      <c r="F8"/>
    </row>
    <row r="9">
      <c r="A9" t="s">
        <v>51</v>
      </c>
      <c r="B9">
        <v>8</v>
      </c>
      <c r="C9" t="s">
        <v>63</v>
      </c>
      <c r="D9" t="s" s="12">
        <v>64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51</v>
      </c>
      <c r="C2" t="s">
        <v>69</v>
      </c>
      <c r="D2" s="6">
        <f>'Besoins'!$B$2*100</f>
        <v>100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'Besoins'!$B$2*25</f>
        <v>25</v>
      </c>
      <c r="E3" t="s">
        <v>15</v>
      </c>
    </row>
    <row r="4">
      <c r="A4">
        <v>1</v>
      </c>
      <c r="B4" t="s">
        <v>72</v>
      </c>
      <c r="C4" t="s">
        <v>71</v>
      </c>
      <c r="D4" s="6">
        <f>'Besoins'!$B$2*5</f>
        <v>5</v>
      </c>
      <c r="E4" t="s">
        <v>15</v>
      </c>
    </row>
    <row r="5">
      <c r="A5">
        <v>1</v>
      </c>
      <c r="B5" t="s">
        <v>73</v>
      </c>
      <c r="C5" t="s">
        <v>71</v>
      </c>
      <c r="D5" s="6">
        <f>'Besoins'!$B$2*0.3</f>
        <v>0.3</v>
      </c>
      <c r="E5" t="s">
        <v>15</v>
      </c>
    </row>
    <row r="6">
      <c r="A6">
        <v>1</v>
      </c>
      <c r="B6" t="s">
        <v>74</v>
      </c>
      <c r="C6" t="s">
        <v>71</v>
      </c>
      <c r="D6" s="6">
        <f>'Besoins'!$B$2*7</f>
        <v>7</v>
      </c>
      <c r="E6" t="s">
        <v>28</v>
      </c>
    </row>
    <row r="7">
      <c r="A7">
        <v>1</v>
      </c>
      <c r="B7" t="s">
        <v>75</v>
      </c>
      <c r="C7" t="s">
        <v>71</v>
      </c>
      <c r="D7" s="6">
        <f>'Besoins'!$B$2*0.03</f>
        <v>0.03</v>
      </c>
      <c r="E7" t="s">
        <v>15</v>
      </c>
    </row>
    <row r="8">
      <c r="A8">
        <v>1</v>
      </c>
      <c r="B8" t="s">
        <v>76</v>
      </c>
      <c r="C8" t="s">
        <v>71</v>
      </c>
      <c r="D8" s="6">
        <f>'Besoins'!$B$2*0.075</f>
        <v>0.075</v>
      </c>
      <c r="E8" t="s">
        <v>15</v>
      </c>
    </row>
    <row r="9">
      <c r="A9">
        <v>1</v>
      </c>
      <c r="B9" t="s">
        <v>77</v>
      </c>
      <c r="C9" t="s">
        <v>71</v>
      </c>
      <c r="D9" s="6">
        <f>'Besoins'!$B$2*0.015</f>
        <v>0.015</v>
      </c>
      <c r="E9" t="s">
        <v>15</v>
      </c>
    </row>
    <row r="10">
      <c r="A10">
        <v>1</v>
      </c>
      <c r="B10" t="s">
        <v>78</v>
      </c>
      <c r="C10" t="s">
        <v>71</v>
      </c>
      <c r="D10" s="6">
        <f>'Besoins'!$B$2*0.5</f>
        <v>0.5</v>
      </c>
      <c r="E10" t="s">
        <v>28</v>
      </c>
    </row>
    <row r="11">
      <c r="A11">
        <v>1</v>
      </c>
      <c r="B11" t="s">
        <v>79</v>
      </c>
      <c r="C11" t="s">
        <v>71</v>
      </c>
      <c r="D11" s="6">
        <f>'Besoins'!$B$2*6</f>
        <v>6</v>
      </c>
      <c r="E11" t="s">
        <v>15</v>
      </c>
    </row>
    <row r="12">
      <c r="A12">
        <v>1</v>
      </c>
      <c r="B12" t="s">
        <v>80</v>
      </c>
      <c r="C12" t="s">
        <v>71</v>
      </c>
      <c r="D12" s="6">
        <f>'Besoins'!$B$2*0.6</f>
        <v>0.6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3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82</v>
      </c>
      <c r="B4"/>
      <c r="C4"/>
      <c r="D4"/>
    </row>
    <row r="5">
      <c r="A5" t="s" s="15">
        <v>83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84</v>
      </c>
      <c r="B6" t="str" s="12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5">
        <v>85</v>
      </c>
      <c r="B7" t="str" s="12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5">
        <v>86</v>
      </c>
      <c r="B8" t="str" s="12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5">
        <v>87</v>
      </c>
      <c r="B9" t="str" s="12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5">
        <v>88</v>
      </c>
      <c r="B10" t="str" s="12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5">
        <v>89</v>
      </c>
      <c r="B11" t="str" s="12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5">
        <v>90</v>
      </c>
      <c r="B12" t="str" s="12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6">
        <v>91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