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<sst xmlns="http://schemas.openxmlformats.org/spreadsheetml/2006/main" count="78" uniqueCount="78">
  <si>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</si>
  <si>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</si>
  <si>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</si>
  <si>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</si>
  <si>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</si>
  <si>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</si>
  <si>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</si>
  <si>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</si>
  <si>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</si>
  <si>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</si>
  <si>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</si>
  <si>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</si>
  <si>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</si>
  <si>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</si>
  <si>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</si>
  <si>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</si>
  <si>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</si>
  <si>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</si>
  <si>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</si>
  <si>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</si>
  <si>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</si>
  <si>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</si>
  <si>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</si>
  <si>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</si>
  <si>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</si>
  <si>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</si>
  <si>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</si>
  <si>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</si>
  <si>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</si>
  <si>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</si>
  <si>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</si>
  <si>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</si>
  <si>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</si>
  <si>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</si>
  <si>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</si>
  <si>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</si>
  <si>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</si>
  <si>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</si>
  <si>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</si>
  <si>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</si>
  <si>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</si>
  <si>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</si>
  <si>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</si>
  <si>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</si>
  <si>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GRATIN COMPLET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</si>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</sst>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8">
        <f>E8*14.8</f>
        <v>0.148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15</v>
      </c>
      <c r="G9" s="8">
        <f>E9*0.56</f>
        <v>0.56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15</v>
      </c>
      <c r="G10" s="8">
        <f>E10*5.2</f>
        <v>0.78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15</v>
      </c>
      <c r="G11" s="8">
        <f>E11*8.1</f>
        <v>8.1</v>
      </c>
    </row>
    <row r="12">
      <c r="A12" t="s">
        <v>27</v>
      </c>
      <c r="B12" t="s">
        <v>28</v>
      </c>
      <c r="C12" t="s">
        <v>29</v>
      </c>
      <c r="D12" s="4">
        <v>10</v>
      </c>
      <c r="E12" s="6">
        <f>D12*$B$2</f>
        <v>10</v>
      </c>
      <c r="F12" t="s">
        <v>30</v>
      </c>
      <c r="G12" s="8">
        <f>E12*1.05</f>
        <v>10.5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15</v>
      </c>
      <c r="G13" s="8">
        <f>E13*0.35</f>
        <v>0.0105</v>
      </c>
    </row>
    <row r="14">
      <c r="A14" t="s">
        <v>34</v>
      </c>
      <c r="B14" t="s">
        <v>35</v>
      </c>
      <c r="C14" t="s">
        <v>36</v>
      </c>
      <c r="D14" s="4">
        <v>10</v>
      </c>
      <c r="E14" s="6">
        <f>D14*$B$2</f>
        <v>10</v>
      </c>
      <c r="F14" t="s">
        <v>15</v>
      </c>
      <c r="G14" s="8">
        <f>E14*4.47</f>
        <v>44.7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1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1"/>
      <c r="F2"/>
    </row>
    <row r="3">
      <c r="A3" t="s">
        <v>44</v>
      </c>
      <c r="B3">
        <v>2</v>
      </c>
      <c r="C3" t="s">
        <v>46</v>
      </c>
      <c r="D3" t="inlineStr" s="11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1"/>
      <c r="F3" t="s">
        <v>47</v>
      </c>
    </row>
    <row r="4">
      <c r="A4" t="s">
        <v>44</v>
      </c>
      <c r="B4">
        <v>3</v>
      </c>
      <c r="C4" t="s">
        <v>46</v>
      </c>
      <c r="D4" t="inlineStr" s="11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1"/>
      <c r="F4"/>
    </row>
    <row r="5">
      <c r="A5" t="s">
        <v>44</v>
      </c>
      <c r="B5">
        <v>4</v>
      </c>
      <c r="C5" t="s">
        <v>48</v>
      </c>
      <c r="D5" t="inlineStr" s="11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1"/>
      <c r="F5"/>
    </row>
    <row r="6">
      <c r="A6" t="s">
        <v>44</v>
      </c>
      <c r="B6">
        <v>5</v>
      </c>
      <c r="C6" t="s">
        <v>49</v>
      </c>
      <c r="D6" t="s" s="11">
        <v>50</v>
      </c>
      <c r="E6" t="s" s="11"/>
      <c r="F6"/>
    </row>
    <row r="7">
      <c r="A7" t="s">
        <v>44</v>
      </c>
      <c r="B7">
        <v>6</v>
      </c>
      <c r="C7" t="s">
        <v>51</v>
      </c>
      <c r="D7" t="inlineStr" s="11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1"/>
      <c r="F7" t="s">
        <v>52</v>
      </c>
    </row>
    <row r="8">
      <c r="A8" t="s">
        <v>44</v>
      </c>
      <c r="B8">
        <v>7</v>
      </c>
      <c r="C8" t="s">
        <v>53</v>
      </c>
      <c r="D8" t="inlineStr" s="11">
        <is>
          <t>Servir - Évaluer la grosseur de la portion pour en faire 25 par bac. - Détailler et servir à l’assiette la portion de gratin de choux-fleurs à l’aide d’une écumoire de service.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'Besoins'!$B$2*10</f>
        <v>10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</f>
        <v>1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'Besoins'!$B$2*0.15</f>
        <v>0.15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'Besoins'!$B$2*10</f>
        <v>10</v>
      </c>
      <c r="E6" t="s">
        <v>30</v>
      </c>
    </row>
    <row r="7">
      <c r="A7">
        <v>1</v>
      </c>
      <c r="B7" t="s">
        <v>64</v>
      </c>
      <c r="C7" t="s">
        <v>60</v>
      </c>
      <c r="D7" s="6">
        <f>'Besoins'!$B$2*1</f>
        <v>1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'Besoins'!$B$2*0.03</f>
        <v>0.03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'Besoins'!$B$2*0.01</f>
        <v>0.01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'Besoins'!$B$2*0.006</f>
        <v>0.006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2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69</v>
      </c>
      <c r="B4"/>
      <c r="C4"/>
      <c r="D4"/>
    </row>
    <row r="5">
      <c r="A5" t="s" s="14">
        <v>70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4">
        <v>71</v>
      </c>
      <c r="B6" t="str" s="11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4">
        <v>72</v>
      </c>
      <c r="B7" t="str" s="11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4">
        <v>73</v>
      </c>
      <c r="B8" t="str" s="11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4">
        <v>74</v>
      </c>
      <c r="B9" t="str" s="11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4">
        <v>75</v>
      </c>
      <c r="B10" t="str" s="11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4">
        <v>76</v>
      </c>
      <c r="B11" t="str" s="11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5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