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<sst xmlns="http://schemas.openxmlformats.org/spreadsheetml/2006/main" count="84" uniqueCount="84">
  <si>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</si>
  <si>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</si>
  <si>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</si>
  <si>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</si>
  <si>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</si>
  <si>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</si>
  <si>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</si>
  <si>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</si>
  <si>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</si>
  <si>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</si>
  <si>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</si>
  <si>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</si>
  <si>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</si>
  <si>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</si>
  <si>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</si>
  <si>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</si>
  <si>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</si>
  <si>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</si>
  <si>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HUI-OLIVE-VP</t>
  </si>
  <si>
    <t>Huile d'olive vierge pure</t>
  </si>
  <si>
    <t>Huiles végétales</t>
  </si>
  <si>
    <t>lt</t>
  </si>
  <si>
    <t>RNM57224435</t>
  </si>
  <si>
    <t>CRÈME FRAÎCHE épaisse 30% MG 5 litres</t>
  </si>
  <si>
    <t>Produits laitiers et œufs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</si>
  <si>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</si>
  <si>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</si>
  <si>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</si>
  <si>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</si>
  <si>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</si>
  <si>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</si>
  <si>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RNM26560123</t>
  </si>
  <si>
    <t>POMME DE TERRE basique div.var.cons France lavée cat.I 40-70mm sac 10kg</t>
  </si>
  <si>
    <t>Légumes</t>
  </si>
  <si>
    <t>RNMS00812</t>
  </si>
  <si>
    <t>Ail haché IQF</t>
  </si>
  <si>
    <t>Légumes surgelés</t>
  </si>
  <si>
    <t>RNMS00440</t>
  </si>
  <si>
    <t>Filets de morue dessalée</t>
  </si>
  <si>
    <t>Poissons et fruits de mer surgelés</t>
  </si>
  <si>
    <t>Total</t>
  </si>
  <si>
    <t>Recette</t>
  </si>
  <si>
    <t>#</t>
  </si>
  <si>
    <t>Verbe</t>
  </si>
  <si>
    <t>Étape</t>
  </si>
  <si>
    <t>Précision technique</t>
  </si>
  <si>
    <t>Durée</t>
  </si>
  <si>
    <t>BRANDADE DE MORUE</t>
  </si>
  <si>
    <t>METTRE EN PLACE</t>
  </si>
  <si>
    <t>FILETER</t>
  </si>
  <si>
    <t>105 min (repos)</t>
  </si>
  <si>
    <t>PRÉPARER</t>
  </si>
  <si>
    <t>CONFECTIONNER</t>
  </si>
  <si>
    <t>7 min (cuisson)</t>
  </si>
  <si>
    <t>DÉCANTER</t>
  </si>
  <si>
    <t>GRATINER</t>
  </si>
  <si>
    <t>DRESSER</t>
  </si>
  <si>
    <t>Dresser et servir - Détailler chaque bac GN en 12 portions. - Servir une portion sur chaque assiette et garnir de toasts (facultatif).</t>
  </si>
  <si>
    <t>Niveau</t>
  </si>
  <si>
    <t>Composant</t>
  </si>
  <si>
    <t>Type</t>
  </si>
  <si>
    <t>Quantité (× multiplicateur, voir feuille Besoins)</t>
  </si>
  <si>
    <t>recette</t>
  </si>
  <si>
    <t xml:space="preserve">    ↳ Filets de morue dessalée</t>
  </si>
  <si>
    <t>matiere</t>
  </si>
  <si>
    <t xml:space="preserve">    ↳ Huile d'olive vierge pure</t>
  </si>
  <si>
    <t xml:space="preserve">    ↳ Ail haché IQF</t>
  </si>
  <si>
    <t xml:space="preserve">    ↳ Lait entier UHT 3,5% MG brique 1L</t>
  </si>
  <si>
    <t xml:space="preserve">    ↳ CRÈME FRAÎCHE épaisse 30% MG 5 litres</t>
  </si>
  <si>
    <t xml:space="preserve">    ↳ POMME DE TERRE basique div.var.cons France lavée cat.I 40-70mm sac 10kg</t>
  </si>
  <si>
    <t xml:space="preserve">    ↳ Poivre noir moulu</t>
  </si>
  <si>
    <t xml:space="preserve">    ↳ Noix de muscade entière</t>
  </si>
  <si>
    <t xml:space="preserve">    ↳ Beurre doux 82% MG plaquette</t>
  </si>
  <si>
    <t>Fiche technique — BRANDADE DE MORUE</t>
  </si>
  <si>
    <t>BRANDADE DE MORUE  GRO_CDC_158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</si>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</sst>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0.002</v>
      </c>
      <c r="E7" s="6">
        <f>D7*$B$2</f>
        <v>0.002</v>
      </c>
      <c r="F7" t="s">
        <v>15</v>
      </c>
      <c r="G7" s="8">
        <f>E7*18</f>
        <v>0.036</v>
      </c>
    </row>
    <row r="8">
      <c r="A8" t="s">
        <v>16</v>
      </c>
      <c r="B8" t="s">
        <v>17</v>
      </c>
      <c r="C8" t="s">
        <v>14</v>
      </c>
      <c r="D8" s="4">
        <v>0.012</v>
      </c>
      <c r="E8" s="6">
        <f>D8*$B$2</f>
        <v>0.012</v>
      </c>
      <c r="F8" t="s">
        <v>15</v>
      </c>
      <c r="G8" s="8">
        <f>E8*12.5</f>
        <v>0.15</v>
      </c>
    </row>
    <row r="9">
      <c r="A9" t="s">
        <v>18</v>
      </c>
      <c r="B9" t="s">
        <v>19</v>
      </c>
      <c r="C9" t="s">
        <v>20</v>
      </c>
      <c r="D9" s="4">
        <v>0.5</v>
      </c>
      <c r="E9" s="6">
        <f>D9*$B$2</f>
        <v>0.5</v>
      </c>
      <c r="F9" t="s">
        <v>21</v>
      </c>
      <c r="G9" s="8">
        <f>E9*5.8</f>
        <v>2.9</v>
      </c>
    </row>
    <row r="10">
      <c r="A10" t="s">
        <v>22</v>
      </c>
      <c r="B10" t="s">
        <v>23</v>
      </c>
      <c r="C10" t="s">
        <v>24</v>
      </c>
      <c r="D10" s="4">
        <v>0.4</v>
      </c>
      <c r="E10" s="6">
        <f>D10*$B$2</f>
        <v>0.4</v>
      </c>
      <c r="F10" t="s">
        <v>3</v>
      </c>
      <c r="G10" s="8">
        <f>E10*7.08</f>
        <v>2.832</v>
      </c>
    </row>
    <row r="11">
      <c r="A11" t="s">
        <v>25</v>
      </c>
      <c r="B11" t="s">
        <v>26</v>
      </c>
      <c r="C11" t="s">
        <v>27</v>
      </c>
      <c r="D11" s="4">
        <v>0.3</v>
      </c>
      <c r="E11" s="6">
        <f>D11*$B$2</f>
        <v>0.3</v>
      </c>
      <c r="F11" t="s">
        <v>15</v>
      </c>
      <c r="G11" s="8">
        <f>E11*5.2</f>
        <v>1.56</v>
      </c>
    </row>
    <row r="12">
      <c r="A12" t="s">
        <v>28</v>
      </c>
      <c r="B12" t="s">
        <v>29</v>
      </c>
      <c r="C12" t="s">
        <v>30</v>
      </c>
      <c r="D12" s="4">
        <v>1</v>
      </c>
      <c r="E12" s="6">
        <f>D12*$B$2</f>
        <v>1</v>
      </c>
      <c r="F12" t="s">
        <v>21</v>
      </c>
      <c r="G12" s="8">
        <f>E12*1.05</f>
        <v>1.05</v>
      </c>
    </row>
    <row r="13">
      <c r="A13" t="s">
        <v>31</v>
      </c>
      <c r="B13" t="s">
        <v>32</v>
      </c>
      <c r="C13" t="s">
        <v>33</v>
      </c>
      <c r="D13" s="4">
        <v>50</v>
      </c>
      <c r="E13" s="6">
        <f>D13*$B$2</f>
        <v>50</v>
      </c>
      <c r="F13" t="s">
        <v>15</v>
      </c>
      <c r="G13" s="8">
        <f>E13*0.35</f>
        <v>17.5</v>
      </c>
    </row>
    <row r="14">
      <c r="A14" t="s">
        <v>34</v>
      </c>
      <c r="B14" t="s">
        <v>35</v>
      </c>
      <c r="C14" t="s">
        <v>36</v>
      </c>
      <c r="D14" s="4">
        <v>0.2</v>
      </c>
      <c r="E14" s="6">
        <f>D14*$B$2</f>
        <v>0.2</v>
      </c>
      <c r="F14" t="s">
        <v>15</v>
      </c>
      <c r="G14" s="8">
        <f>E14*9.26</f>
        <v>1.852</v>
      </c>
    </row>
    <row r="15">
      <c r="A15" t="s">
        <v>37</v>
      </c>
      <c r="B15" t="s">
        <v>38</v>
      </c>
      <c r="C15" t="s">
        <v>39</v>
      </c>
      <c r="D15" s="4">
        <v>16</v>
      </c>
      <c r="E15" s="6">
        <f>D15*$B$2</f>
        <v>16</v>
      </c>
      <c r="F15" t="s">
        <v>15</v>
      </c>
      <c r="G15" s="8">
        <f>E15*19.92</f>
        <v>318.72</v>
      </c>
    </row>
    <row r="16">
      <c r="A16"/>
      <c r="B16"/>
      <c r="C16"/>
      <c r="D16"/>
      <c r="E16"/>
      <c r="F16" t="s" s="9">
        <v>40</v>
      </c>
      <c r="G16" s="10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inlineStr" s="11">
        <is>
          <t>Mise en place du poste de travail C - Vérifier les D.L.C.,peser les denrées,sélectionner le matériel. - Désinfecter le matériel et le poste de travail suivant la procédure. O</t>
        </is>
      </c>
      <c r="E2" t="s" s="11"/>
      <c r="F2"/>
    </row>
    <row r="3">
      <c r="A3" t="s">
        <v>47</v>
      </c>
      <c r="B3">
        <v>2</v>
      </c>
      <c r="C3" t="s">
        <v>49</v>
      </c>
      <c r="D3" t="inlineStr" s="11">
        <is>
          <t>Préparations préliminaires - La veille,décongeler les filets de morue suivant la procédure. - Éventuellement,dessaler par trempage dans un grand volume d’eau. P - Plaquer les filets sur 5 bacs GN 1/1 H 25 perforés.Mettre les bacs sur l’échelle de four g et réserver au froid en attente de cuisson. L - Au cutter,hacher finement l’ail.Réserver. - Chauffer le lait et le maintenir au chaud. - Porter à ébullition la crème fraîche et la maintenir au chaud en attente d’utilisation. g T - Faire fondre le beurre.Au pinceau,badigeonner de beurre 8 bacs GN 1/1 H 65.</t>
        </is>
      </c>
      <c r="E3" t="s" s="11"/>
      <c r="F3" t="s">
        <v>50</v>
      </c>
    </row>
    <row r="4">
      <c r="A4" t="s">
        <v>47</v>
      </c>
      <c r="B4">
        <v>3</v>
      </c>
      <c r="C4" t="s">
        <v>51</v>
      </c>
      <c r="D4" t="inlineStr" s="11">
        <is>
          <t>Préparer la purée - Préparer la purée déshydratée en suivant les indications du fabricant. - Mettre au point l’assaisonnement.Muscader légèrement.Réserver au chaud. - Ou marquer la cuisson des pommes de terre pour la réalisation de la purée fraîche.</t>
        </is>
      </c>
      <c r="E4" t="s" s="11"/>
      <c r="F4"/>
    </row>
    <row r="5">
      <c r="A5" t="s">
        <v>47</v>
      </c>
      <c r="B5">
        <v>4</v>
      </c>
      <c r="C5" t="s">
        <v>52</v>
      </c>
      <c r="D5" t="inlineStr" s="11">
        <is>
          <t>Confectionner la brandade de morue - Préchauffer le four sur la position vapeur. - Cuire les filets à la vapeur 7 minutes environ.Ne pas trop cuire au risque de retirer les propriétés gluantes de la morue.Effeuiller les filets de morue cuits. - Dans une sauteuse,faire chauffer l’huile d’olive,ajouter la morue effeuillée et l’ail, travailler à la spatule (ou travailler directement la morue effeuillée dans la cuve du batteur). - Mettre la morue travaillée dans la grande cuve du batteur.A la feuille en première vitesse,incorporer progressivement le lait et la crème. - Éventuellement,mettre au point la consistance en ajoutant du lait,de l’huile d’olive ou de la crème.On doit obtenir une pâte homogène et compacte.Poivrer et muscader. - Finir de lier la brandade en ajoutant la purée.Travailler.Rectifier la consistance.</t>
        </is>
      </c>
      <c r="E5" t="s" s="11"/>
      <c r="F5" t="s">
        <v>53</v>
      </c>
    </row>
    <row r="6">
      <c r="A6" t="s">
        <v>47</v>
      </c>
      <c r="B6">
        <v>5</v>
      </c>
      <c r="C6" t="s">
        <v>54</v>
      </c>
      <c r="D6" t="inlineStr" s="11">
        <is>
          <t>Décanter la préparation - Dans les 8 bacs GN 1/1 beurrés,répartir la brandade Bénédictine.Égaliser la surface. - Saupoudrer d’emmenthal râpé.Parsemer de parcelles de beurre. - Étager les bacs sur l’échelle de cuisson.</t>
        </is>
      </c>
      <c r="E6" t="s" s="11"/>
      <c r="F6"/>
    </row>
    <row r="7">
      <c r="A7" t="s">
        <v>47</v>
      </c>
      <c r="B7">
        <v>6</v>
      </c>
      <c r="C7" t="s">
        <v>55</v>
      </c>
      <c r="D7" t="inlineStr" s="11">
        <is>
          <t>Gratiner - Passer au four en chaleur sèche à + 170 °C et gratiner légèrement la surface. - Respecter la procédure de fin de cuisson. - Stocker en armoire chaude et maintenir à + 63 °C,en attente de consommation.</t>
        </is>
      </c>
      <c r="E7" t="s" s="11"/>
      <c r="F7"/>
    </row>
    <row r="8">
      <c r="A8" t="s">
        <v>47</v>
      </c>
      <c r="B8">
        <v>7</v>
      </c>
      <c r="C8" t="s">
        <v>56</v>
      </c>
      <c r="D8" t="s" s="11">
        <v>57</v>
      </c>
      <c r="E8" t="s" s="11"/>
      <c r="F8"/>
    </row>
    <row r="9">
      <c r="A9" t="s">
        <v>47</v>
      </c>
      <c r="B9">
        <v>8</v>
      </c>
      <c r="C9"/>
      <c r="D9" t="inlineStr" s="11">
        <is>
          <t>Commentaires - La brandade de morue n’est constituée que de poisson.C’est à tort que l’on appelle brandade celle additionnée de purée de pomme de terre. - La brandade de morue peut être accompagnée de pommes de terre à l’anglaise, en robe des champs ou de pommes purée à l’huile d’olive et de croûtons frits.</t>
        </is>
      </c>
      <c r="E9" t="s" s="11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47</v>
      </c>
      <c r="C2" t="s">
        <v>62</v>
      </c>
      <c r="D2" s="6">
        <f>'Besoins'!$B$2*100</f>
        <v>100</v>
      </c>
      <c r="E2" t="s">
        <v>3</v>
      </c>
    </row>
    <row r="3">
      <c r="A3">
        <v>1</v>
      </c>
      <c r="B3" t="s">
        <v>63</v>
      </c>
      <c r="C3" t="s">
        <v>64</v>
      </c>
      <c r="D3" s="6">
        <f>'Besoins'!$B$2*16</f>
        <v>16</v>
      </c>
      <c r="E3" t="s">
        <v>15</v>
      </c>
    </row>
    <row r="4">
      <c r="A4">
        <v>1</v>
      </c>
      <c r="B4" t="s">
        <v>65</v>
      </c>
      <c r="C4" t="s">
        <v>64</v>
      </c>
      <c r="D4" s="6">
        <f>'Besoins'!$B$2*0.5</f>
        <v>0.5</v>
      </c>
      <c r="E4" t="s">
        <v>21</v>
      </c>
    </row>
    <row r="5">
      <c r="A5">
        <v>1</v>
      </c>
      <c r="B5" t="s">
        <v>66</v>
      </c>
      <c r="C5" t="s">
        <v>64</v>
      </c>
      <c r="D5" s="6">
        <f>'Besoins'!$B$2*0.2</f>
        <v>0.2</v>
      </c>
      <c r="E5" t="s">
        <v>15</v>
      </c>
    </row>
    <row r="6">
      <c r="A6">
        <v>1</v>
      </c>
      <c r="B6" t="s">
        <v>67</v>
      </c>
      <c r="C6" t="s">
        <v>64</v>
      </c>
      <c r="D6" s="6">
        <f>'Besoins'!$B$2*1</f>
        <v>1</v>
      </c>
      <c r="E6" t="s">
        <v>21</v>
      </c>
    </row>
    <row r="7">
      <c r="A7">
        <v>1</v>
      </c>
      <c r="B7" t="s">
        <v>68</v>
      </c>
      <c r="C7" t="s">
        <v>64</v>
      </c>
      <c r="D7" s="6">
        <f>'Besoins'!$B$2*0.4</f>
        <v>0.4</v>
      </c>
      <c r="E7" t="s">
        <v>3</v>
      </c>
    </row>
    <row r="8">
      <c r="A8">
        <v>1</v>
      </c>
      <c r="B8" t="s">
        <v>69</v>
      </c>
      <c r="C8" t="s">
        <v>64</v>
      </c>
      <c r="D8" s="6">
        <f>'Besoins'!$B$2*50</f>
        <v>50</v>
      </c>
      <c r="E8" t="s">
        <v>15</v>
      </c>
    </row>
    <row r="9">
      <c r="A9">
        <v>1</v>
      </c>
      <c r="B9" t="s">
        <v>70</v>
      </c>
      <c r="C9" t="s">
        <v>64</v>
      </c>
      <c r="D9" s="6">
        <f>'Besoins'!$B$2*0.012</f>
        <v>0.012</v>
      </c>
      <c r="E9" t="s">
        <v>15</v>
      </c>
    </row>
    <row r="10">
      <c r="A10">
        <v>1</v>
      </c>
      <c r="B10" t="s">
        <v>71</v>
      </c>
      <c r="C10" t="s">
        <v>64</v>
      </c>
      <c r="D10" s="6">
        <f>'Besoins'!$B$2*0.002</f>
        <v>0.002</v>
      </c>
      <c r="E10" t="s">
        <v>15</v>
      </c>
    </row>
    <row r="11">
      <c r="A11">
        <v>1</v>
      </c>
      <c r="B11" t="s">
        <v>72</v>
      </c>
      <c r="C11" t="s">
        <v>64</v>
      </c>
      <c r="D11" s="6">
        <f>'Besoins'!$B$2*0.3</f>
        <v>0.3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73</v>
      </c>
      <c r="B1"/>
      <c r="C1"/>
      <c r="D1"/>
    </row>
    <row r="2">
      <c r="A2" t="str" s="12">
        <f>"GRO_CDC_158 · GRO.POISSONS · référence : "&amp;Besoins!B3&amp;" "&amp;Besoins!C3&amp;" · multiplicateur réglable sur la feuille ""Besoins"""</f>
        <v>GRO_CDC_158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74</v>
      </c>
      <c r="B4"/>
      <c r="C4"/>
      <c r="D4"/>
    </row>
    <row r="5">
      <c r="A5" t="s" s="14">
        <v>75</v>
      </c>
      <c r="B5" t="str" s="11">
        <f>"[METTRE EN PLACE] "&amp;Procedure!D2</f>
        <v>[METTRE EN PLACE] Mise en place du poste de travail C - Vérifier les D.L.C.,peser les denrées,sélectionner le matériel. - Désinfecter le matériel et le poste de travail suivant la procédure. O</v>
      </c>
      <c r="C5"/>
      <c r="D5"/>
    </row>
    <row r="6">
      <c r="A6" t="s" s="14">
        <v>76</v>
      </c>
      <c r="B6" t="str" s="11">
        <f>"[FILETER] "&amp;Procedure!D3</f>
        <v>[FILETER] Préparations préliminaires - La veille,décongeler les filets de morue suivant la procédure. - Éventuellement,dessaler par trempage dans un grand volume d’eau. P - Plaquer les filets sur 5 bacs GN 1/1 H 25 perforés.Mettre les bacs sur l’échelle de four g et réserver au froid en attente de cuisson. L - Au cutter,hacher finement l’ail.Réserver. - Chauffer le lait et le maintenir au chaud. - Porter à ébullition la crème fraîche et la maintenir au chaud en attente d’utilisation. g T - Faire fondre le beurre.Au pinceau,badigeonner de beurre 8 bacs GN 1/1 H 65.</v>
      </c>
      <c r="C6"/>
      <c r="D6"/>
    </row>
    <row r="7">
      <c r="A7" t="s" s="14">
        <v>77</v>
      </c>
      <c r="B7" t="str" s="11">
        <f>"[PRÉPARER] "&amp;Procedure!D4</f>
        <v>[PRÉPARER] Préparer la purée - Préparer la purée déshydratée en suivant les indications du fabricant. - Mettre au point l’assaisonnement.Muscader légèrement.Réserver au chaud. - Ou marquer la cuisson des pommes de terre pour la réalisation de la purée fraîche.</v>
      </c>
      <c r="C7"/>
      <c r="D7"/>
    </row>
    <row r="8">
      <c r="A8" t="s" s="14">
        <v>78</v>
      </c>
      <c r="B8" t="str" s="11">
        <f>"[CONFECTIONNER] "&amp;Procedure!D5</f>
        <v>[CONFECTIONNER] Confectionner la brandade de morue - Préchauffer le four sur la position vapeur. - Cuire les filets à la vapeur 7 minutes environ.Ne pas trop cuire au risque de retirer les propriétés gluantes de la morue.Effeuiller les filets de morue cuits. - Dans une sauteuse,faire chauffer l’huile d’olive,ajouter la morue effeuillée et l’ail, travailler à la spatule (ou travailler directement la morue effeuillée dans la cuve du batteur). - Mettre la morue travaillée dans la grande cuve du batteur.A la feuille en première vitesse,incorporer progressivement le lait et la crème. - Éventuellement,mettre au point la consistance en ajoutant du lait,de l’huile d’olive ou de la crème.On doit obtenir une pâte homogène et compacte.Poivrer et muscader. - Finir de lier la brandade en ajoutant la purée.Travailler.Rectifier la consistance.</v>
      </c>
      <c r="C8"/>
      <c r="D8"/>
    </row>
    <row r="9">
      <c r="A9" t="s" s="14">
        <v>79</v>
      </c>
      <c r="B9" t="str" s="11">
        <f>"[DÉCANTER] "&amp;Procedure!D6</f>
        <v>[DÉCANTER] Décanter la préparation - Dans les 8 bacs GN 1/1 beurrés,répartir la brandade Bénédictine.Égaliser la surface. - Saupoudrer d’emmenthal râpé.Parsemer de parcelles de beurre. - Étager les bacs sur l’échelle de cuisson.</v>
      </c>
      <c r="C9"/>
      <c r="D9"/>
    </row>
    <row r="10">
      <c r="A10" t="s" s="14">
        <v>80</v>
      </c>
      <c r="B10" t="str" s="11">
        <f>"[GRATINER] "&amp;Procedure!D7</f>
        <v>[GRATINER] Gratiner - Passer au four en chaleur sèche à + 170 °C et gratiner légèrement la surface. - Respecter la procédure de fin de cuisson. - Stocker en armoire chaude et maintenir à + 63 °C,en attente de consommation.</v>
      </c>
      <c r="C10"/>
      <c r="D10"/>
    </row>
    <row r="11">
      <c r="A11" t="s" s="14">
        <v>81</v>
      </c>
      <c r="B11" t="str" s="11">
        <f>"[DRESSER] "&amp;Procedure!D8</f>
        <v>[DRESSER] Dresser et servir - Détailler chaque bac GN en 12 portions. - Servir une portion sur chaque assiette et garnir de toasts (facultatif).</v>
      </c>
      <c r="C11"/>
      <c r="D11"/>
    </row>
    <row r="12">
      <c r="A12" t="s" s="14">
        <v>82</v>
      </c>
      <c r="B12" t="str" s="11">
        <f>Procedure!D9</f>
        <v>Commentaires - La brandade de morue n’est constituée que de poisson.C’est à tort que l’on appelle brandade celle additionnée de purée de pomme de terre. - La brandade de morue peut être accompagnée de pommes de terre à l’anglaise, en robe des champs ou de pommes purée à l’huile d’olive et de croûtons frits.</v>
      </c>
      <c r="C12"/>
      <c r="D12"/>
    </row>
    <row r="13">
      <c r="A13"/>
      <c r="B13"/>
      <c r="C13"/>
      <c r="D13"/>
    </row>
    <row r="14">
      <c r="A14" t="s" s="15">
        <v>83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2026-09-15T15:39:56Z</dcterms:created>
  <dc:title>BRANDADE DE MORUE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2026-09-15T15:39:56Z</dcterms:modified>
  <cp:revision>1</cp:revision>
</cp:coreProperties>
</file>