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<sst xmlns="http://schemas.openxmlformats.org/spreadsheetml/2006/main" count="104" uniqueCount="104">
  <si>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</si>
  <si>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</si>
  <si>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</si>
  <si>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</si>
  <si>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</si>
  <si>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</si>
  <si>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</si>
  <si>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</si>
  <si>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</si>
  <si>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</si>
  <si>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</si>
  <si>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</si>
  <si>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00000136</t>
  </si>
  <si>
    <t>CHAPELURE</t>
  </si>
  <si>
    <t>Eléments divers</t>
  </si>
  <si>
    <t>kg</t>
  </si>
  <si>
    <t>CONC-TOMATE</t>
  </si>
  <si>
    <t>Concentré de tomate double</t>
  </si>
  <si>
    <t>Concentrés et purées cuisines</t>
  </si>
  <si>
    <t>CONS-HARICOT-BI</t>
  </si>
  <si>
    <t>Haricots blancs cuits en conserve</t>
  </si>
  <si>
    <t>Conserves de légumes</t>
  </si>
  <si>
    <t>00000061</t>
  </si>
  <si>
    <t>EAU</t>
  </si>
  <si>
    <t>Matières diverses (à trier)</t>
  </si>
  <si>
    <t>lt</t>
  </si>
  <si>
    <t>MEL-HERBES-PRO</t>
  </si>
  <si>
    <t>Herbes de Provence</t>
  </si>
  <si>
    <t>Mélanges et épices composées</t>
  </si>
  <si>
    <t>FAR-T55</t>
  </si>
  <si>
    <t>Farine de blé T55</t>
  </si>
  <si>
    <t>Farines de blé</t>
  </si>
  <si>
    <t>KNORR-FBLIE-STD</t>
  </si>
  <si>
    <t>Fonds Brun Lié (Knorr Professional)</t>
  </si>
  <si>
    <t>Fonds déshydratés et poudres</t>
  </si>
  <si>
    <t>RNM0420123</t>
  </si>
  <si>
    <t>CAROTTE France extra colis 12kg</t>
  </si>
  <si>
    <t>Légumes</t>
  </si>
  <si>
    <t>RNM27820123</t>
  </si>
  <si>
    <t>OIGNON jaune France cat.I 60-80mm</t>
  </si>
  <si>
    <t>RNMS00812</t>
  </si>
  <si>
    <t>Ail haché IQF</t>
  </si>
  <si>
    <t>Légumes surgelés</t>
  </si>
  <si>
    <t>RNMS00865</t>
  </si>
  <si>
    <t>Tomates en dés surgelées IQF</t>
  </si>
  <si>
    <t>RNMS00143</t>
  </si>
  <si>
    <t>Épaule d'agneau désossée</t>
  </si>
  <si>
    <t>Viandes surgelées</t>
  </si>
  <si>
    <t>RNM0090154</t>
  </si>
  <si>
    <t>PORC (longe) avec travers et palette France</t>
  </si>
  <si>
    <t>Porc frais</t>
  </si>
  <si>
    <t>Total</t>
  </si>
  <si>
    <t>Recette</t>
  </si>
  <si>
    <t>#</t>
  </si>
  <si>
    <t>Verbe</t>
  </si>
  <si>
    <t>Étape</t>
  </si>
  <si>
    <t>Précision technique</t>
  </si>
  <si>
    <t>Durée</t>
  </si>
  <si>
    <t>HARICOT DE MOUTON</t>
  </si>
  <si>
    <t>METTRE EN PLACE</t>
  </si>
  <si>
    <t>TREMPER</t>
  </si>
  <si>
    <t>MARQUER</t>
  </si>
  <si>
    <t>Marquer la cuisson du navarin - Marquer la cuisson du navarin en se référant à la fiche technique de fabrication au S g chapitre des viandes.</t>
  </si>
  <si>
    <t>ASSAISONNER</t>
  </si>
  <si>
    <t>MÉLANGER</t>
  </si>
  <si>
    <t>TERMINER</t>
  </si>
  <si>
    <t>SERVIR</t>
  </si>
  <si>
    <t>Servir - Servir le cassoulet en prenant soin de mettre en évidence la viande du navarin,la saucisse ou le saucisson.</t>
  </si>
  <si>
    <t>Fond brun de veau reconstitue (collectivite)</t>
  </si>
  <si>
    <t>DISSOUDRE</t>
  </si>
  <si>
    <t>Délayer la poudre dans l'eau froide en fouettant, puis porter à ébullition en remuant régulièrement.</t>
  </si>
  <si>
    <t>Niveau</t>
  </si>
  <si>
    <t>Composant</t>
  </si>
  <si>
    <t>Type</t>
  </si>
  <si>
    <t>Quantité (× multiplicateur, voir feuille Besoins)</t>
  </si>
  <si>
    <t>recette</t>
  </si>
  <si>
    <t xml:space="preserve">    ↳ Épaule d'agneau désossée</t>
  </si>
  <si>
    <t>matiere</t>
  </si>
  <si>
    <t xml:space="preserve">    ↳ OIGNON jaune France cat.I 60-80mm</t>
  </si>
  <si>
    <t xml:space="preserve">    ↳ Concentré de tomate double</t>
  </si>
  <si>
    <t xml:space="preserve">    ↳ Ail haché IQF</t>
  </si>
  <si>
    <t xml:space="preserve">    ↳ Farine de blé T55</t>
  </si>
  <si>
    <t xml:space="preserve">    ↳ Fond brun de veau reconstitue (collectivite)</t>
  </si>
  <si>
    <t xml:space="preserve">        ↳ EAU</t>
  </si>
  <si>
    <t xml:space="preserve">        ↳ Fonds Brun Lié (Knorr Professional)</t>
  </si>
  <si>
    <t xml:space="preserve">    ↳ Haricots blancs cuits en conserve</t>
  </si>
  <si>
    <t xml:space="preserve">    ↳ CAROTTE France extra colis 12kg</t>
  </si>
  <si>
    <t xml:space="preserve">    ↳ PORC (longe) avec travers et palette France</t>
  </si>
  <si>
    <t xml:space="preserve">    ↳ Tomates en dés surgelées IQF</t>
  </si>
  <si>
    <t xml:space="preserve">    ↳ Herbes de Provence</t>
  </si>
  <si>
    <t xml:space="preserve">    ↳ CHAPELURE</t>
  </si>
  <si>
    <t>Fiche technique — HARICOT DE MOUTON</t>
  </si>
  <si>
    <t>HARICOT DE MOUTON  GRO_CDC_148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</si>
  <si>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</si>
  <si>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</si>
  <si>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</si>
  <si>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</si>
  <si>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</si>
  <si>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</si>
  <si>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</si>
  <si>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</si>
  <si>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</si>
  <si>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↳ Fond brun de veau reconstitue (collectivite)  GRO-FOND-VEAU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</si>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</sst>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15</v>
      </c>
      <c r="G7" s="9">
        <f>E7*0.99158</f>
        <v>0.99158</v>
      </c>
    </row>
    <row r="8">
      <c r="A8" t="s">
        <v>16</v>
      </c>
      <c r="B8" t="s">
        <v>17</v>
      </c>
      <c r="C8" t="s">
        <v>18</v>
      </c>
      <c r="D8" s="4">
        <v>1</v>
      </c>
      <c r="E8" s="6">
        <f>D8*$B$2</f>
        <v>1</v>
      </c>
      <c r="F8" t="s">
        <v>15</v>
      </c>
      <c r="G8" s="9">
        <f>E8*2.8</f>
        <v>2.8</v>
      </c>
    </row>
    <row r="9">
      <c r="A9" t="s">
        <v>19</v>
      </c>
      <c r="B9" t="s">
        <v>20</v>
      </c>
      <c r="C9" t="s">
        <v>21</v>
      </c>
      <c r="D9" s="4">
        <v>1</v>
      </c>
      <c r="E9" s="6">
        <f>D9*$B$2</f>
        <v>1</v>
      </c>
      <c r="F9" t="s">
        <v>15</v>
      </c>
      <c r="G9" s="9">
        <f>E9*1.8</f>
        <v>1.8</v>
      </c>
    </row>
    <row r="10">
      <c r="A10" t="s" s="8">
        <v>22</v>
      </c>
      <c r="B10" t="s">
        <v>23</v>
      </c>
      <c r="C10" t="s">
        <v>24</v>
      </c>
      <c r="D10" s="4">
        <v>11.7</v>
      </c>
      <c r="E10" s="6">
        <f>D10*$B$2</f>
        <v>11.7</v>
      </c>
      <c r="F10" t="s">
        <v>25</v>
      </c>
      <c r="G10" s="9">
        <f>E10*0.003</f>
        <v>0.0351</v>
      </c>
    </row>
    <row r="11">
      <c r="A11" t="s">
        <v>26</v>
      </c>
      <c r="B11" t="s">
        <v>27</v>
      </c>
      <c r="C11" t="s">
        <v>28</v>
      </c>
      <c r="D11" s="4">
        <v>0.015</v>
      </c>
      <c r="E11" s="6">
        <f>D11*$B$2</f>
        <v>0.015</v>
      </c>
      <c r="F11" t="s">
        <v>15</v>
      </c>
      <c r="G11" s="9">
        <f>E11*9.5</f>
        <v>0.1425</v>
      </c>
    </row>
    <row r="12">
      <c r="A12" t="s">
        <v>29</v>
      </c>
      <c r="B12" t="s">
        <v>30</v>
      </c>
      <c r="C12" t="s">
        <v>31</v>
      </c>
      <c r="D12" s="4">
        <v>0.5</v>
      </c>
      <c r="E12" s="6">
        <f>D12*$B$2</f>
        <v>0.5</v>
      </c>
      <c r="F12" t="s">
        <v>15</v>
      </c>
      <c r="G12" s="9">
        <f>E12*0.56</f>
        <v>0.28</v>
      </c>
    </row>
    <row r="13">
      <c r="A13" t="s">
        <v>32</v>
      </c>
      <c r="B13" t="s">
        <v>33</v>
      </c>
      <c r="C13" t="s">
        <v>34</v>
      </c>
      <c r="D13" s="4">
        <v>0.3</v>
      </c>
      <c r="E13" s="6">
        <f>D13*$B$2</f>
        <v>0.3</v>
      </c>
      <c r="F13" t="s">
        <v>15</v>
      </c>
      <c r="G13" s="9">
        <f>E13*0</f>
        <v>0</v>
      </c>
    </row>
    <row r="14">
      <c r="A14" t="s">
        <v>35</v>
      </c>
      <c r="B14" t="s">
        <v>36</v>
      </c>
      <c r="C14" t="s">
        <v>37</v>
      </c>
      <c r="D14" s="4">
        <v>1</v>
      </c>
      <c r="E14" s="6">
        <f>D14*$B$2</f>
        <v>1</v>
      </c>
      <c r="F14" t="s">
        <v>15</v>
      </c>
      <c r="G14" s="9">
        <f>E14*1.1</f>
        <v>1.1</v>
      </c>
    </row>
    <row r="15">
      <c r="A15" t="s">
        <v>38</v>
      </c>
      <c r="B15" t="s">
        <v>39</v>
      </c>
      <c r="C15" t="s">
        <v>37</v>
      </c>
      <c r="D15" s="4">
        <v>4</v>
      </c>
      <c r="E15" s="6">
        <f>D15*$B$2</f>
        <v>4</v>
      </c>
      <c r="F15" t="s">
        <v>15</v>
      </c>
      <c r="G15" s="9">
        <f>E15*0.4</f>
        <v>1.6</v>
      </c>
    </row>
    <row r="16">
      <c r="A16" t="s">
        <v>40</v>
      </c>
      <c r="B16" t="s">
        <v>41</v>
      </c>
      <c r="C16" t="s">
        <v>42</v>
      </c>
      <c r="D16" s="4">
        <v>0.2</v>
      </c>
      <c r="E16" s="6">
        <f>D16*$B$2</f>
        <v>0.2</v>
      </c>
      <c r="F16" t="s">
        <v>15</v>
      </c>
      <c r="G16" s="9">
        <f>E16*9.26</f>
        <v>1.852</v>
      </c>
    </row>
    <row r="17">
      <c r="A17" t="s">
        <v>43</v>
      </c>
      <c r="B17" t="s">
        <v>44</v>
      </c>
      <c r="C17" t="s">
        <v>42</v>
      </c>
      <c r="D17" s="4">
        <v>5</v>
      </c>
      <c r="E17" s="6">
        <f>D17*$B$2</f>
        <v>5</v>
      </c>
      <c r="F17" t="s">
        <v>15</v>
      </c>
      <c r="G17" s="9">
        <f>E17*2.92</f>
        <v>14.6</v>
      </c>
    </row>
    <row r="18">
      <c r="A18" t="s">
        <v>45</v>
      </c>
      <c r="B18" t="s">
        <v>46</v>
      </c>
      <c r="C18" t="s">
        <v>47</v>
      </c>
      <c r="D18" s="4">
        <v>14</v>
      </c>
      <c r="E18" s="6">
        <f>D18*$B$2</f>
        <v>14</v>
      </c>
      <c r="F18" t="s">
        <v>15</v>
      </c>
      <c r="G18" s="9">
        <f>E18*24.35</f>
        <v>340.9</v>
      </c>
    </row>
    <row r="19">
      <c r="A19" t="s">
        <v>48</v>
      </c>
      <c r="B19" t="s">
        <v>49</v>
      </c>
      <c r="C19" t="s">
        <v>50</v>
      </c>
      <c r="D19" s="4">
        <v>4</v>
      </c>
      <c r="E19" s="6">
        <f>D19*$B$2</f>
        <v>4</v>
      </c>
      <c r="F19" t="s">
        <v>15</v>
      </c>
      <c r="G19" s="9">
        <f>E19*3.93</f>
        <v>15.72</v>
      </c>
    </row>
    <row r="20">
      <c r="A20"/>
      <c r="B20"/>
      <c r="C20"/>
      <c r="D20"/>
      <c r="E20"/>
      <c r="F20" t="s" s="10">
        <v>51</v>
      </c>
      <c r="G20" s="11">
        <f>SUM(G7:G19)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52</v>
      </c>
      <c r="B1" t="s" s="7">
        <v>53</v>
      </c>
      <c r="C1" t="s" s="7">
        <v>54</v>
      </c>
      <c r="D1" t="s" s="7">
        <v>55</v>
      </c>
      <c r="E1" t="s" s="7">
        <v>56</v>
      </c>
      <c r="F1" t="s" s="7">
        <v>57</v>
      </c>
    </row>
    <row r="2">
      <c r="A2" t="s">
        <v>58</v>
      </c>
      <c r="B2">
        <v>1</v>
      </c>
      <c r="C2" t="s">
        <v>59</v>
      </c>
      <c r="D2" t="inlineStr" s="12">
        <is>
          <t>Mise en place du poste de travail C - Vérifier les D.L.C.,peser les denrées,sélectionner le matériel nécessaire. - Laver et désinfecter le matériel et le poste de travail en suivant les protocoles. O</t>
        </is>
      </c>
      <c r="E2" t="s" s="12"/>
      <c r="F2"/>
    </row>
    <row r="3">
      <c r="A3" t="s">
        <v>58</v>
      </c>
      <c r="B3">
        <v>2</v>
      </c>
      <c r="C3" t="s">
        <v>60</v>
      </c>
      <c r="D3" t="inlineStr" s="12">
        <is>
          <t>Préparations préliminaires 4 - La veille : faire tremper les haricots. - Déconditionner les dés de tomates surgelés suivant la procédure.Réserver. P - Laver et désinfecter les végétaux,suivant la procédure.Réserver au froid. - Confectionner un bouquet garni.Piquer un oignon avec les clous de girofle. L - Hacher les 4 kg d’oignons.Réserver. - Détailler en lardons la poitrine fraîche.Réserver au froid. E - Trancher le saucisson à l’ail en rondelles.Réserver au froid.</t>
        </is>
      </c>
      <c r="E3" t="s" s="12"/>
      <c r="F3"/>
    </row>
    <row r="4">
      <c r="A4" t="s">
        <v>58</v>
      </c>
      <c r="B4">
        <v>3</v>
      </c>
      <c r="C4" t="s">
        <v>61</v>
      </c>
      <c r="D4" t="s" s="12">
        <v>62</v>
      </c>
      <c r="E4" t="s" s="12"/>
      <c r="F4"/>
    </row>
    <row r="5">
      <c r="A5" t="s">
        <v>58</v>
      </c>
      <c r="B5">
        <v>4</v>
      </c>
      <c r="C5" t="s">
        <v>60</v>
      </c>
      <c r="D5" t="inlineStr" s="12">
        <is>
          <t>Marquer la cuisson des haricots 1 - Prévoir de faire tremper les haricots dans la marmite de cuisson le temps nécess saire. - Avant la cuisson,rincer plusieurs fois les haricots,en éliminant l’eau par la bonde robinet. - Couvrir largement d’eau froide les haricots.Porter à ébullition. - Écumer à l’aide d’une écumoire.Ajouter la garniture aromatique.Écumer à nouveau. - Cuire doucement.Saler aux 3/4 de la cuisson.Vérifier la cuisson.</t>
        </is>
      </c>
      <c r="E5" t="s" s="12"/>
      <c r="F5"/>
    </row>
    <row r="6">
      <c r="A6" t="s">
        <v>58</v>
      </c>
      <c r="B6">
        <v>5</v>
      </c>
      <c r="C6" t="s">
        <v>63</v>
      </c>
      <c r="D6" t="inlineStr" s="12">
        <is>
          <t>Assaisonner les haricots - Dans la sauteuse,à l’huile,faire revenir les oignons hachés et les lardons. - Ajouter les dés de tomates surgelés,la tomate concentrée,l’ail haché et l’assaisonnement. - Éventuellement,ajouter un peu de fond de cuisson des haricots. - Laisser cuire et réduire à feu doux afin d’obtenir la consistance d’une fondue. - Dans la sauteuse,ajouter les haricots à la fondue de tomates.Mélanger et lier l’eng semble.Rectifier l’assaisonnement.</t>
        </is>
      </c>
      <c r="E6" t="s" s="12"/>
      <c r="F6"/>
    </row>
    <row r="7">
      <c r="A7" t="s">
        <v>58</v>
      </c>
      <c r="B7">
        <v>6</v>
      </c>
      <c r="C7" t="s">
        <v>64</v>
      </c>
      <c r="D7" t="inlineStr" s="12">
        <is>
          <t>Mélanger le navarin aux haricots - Dans la sauteuse,ajouter le navarin d’agneau aux haricots.Mélanger délicatement les deux éléments à l’aide d’une écumoire. - Pour la cuisson du navarin au four en bacs GN 1/1,ajouter directement les haricots au navarin cuit dans leurs bacs de cuisson. - Agiter les bacs GN d’un mouvement circulaire pour lier tous les éléments.</t>
        </is>
      </c>
      <c r="E7" t="s" s="12"/>
      <c r="F7"/>
    </row>
    <row r="8">
      <c r="A8" t="s">
        <v>58</v>
      </c>
      <c r="B8">
        <v>7</v>
      </c>
      <c r="C8" t="s">
        <v>65</v>
      </c>
      <c r="D8" t="inlineStr" s="12">
        <is>
          <t>Terminer la préparation du cassoulet - Répartir dans les bacs de cassoulet,les rondelles de saucisson à l’ail ou les saucisses de Toulouse préalablement grillées (on peut aussi les chauffer et griller cette garniture à part et les réserver en bacs GN,pour faciliter le tri lors du service). - Saupoudrer la surface des bacs de cassoulet avec la chapelure. - Étager les bacs garnis en les espaçant sur l’échelle de cuisson. - Préchauffer le four en position chaleur sèche à la température de + 175 °C. - Enfourner.Gratiner.Respecter la procédure de fin de cuisson.Couvrir. - Stocker en armoire chaude et maintenir à + 63 °C à cœur,en attente de consommation.</t>
        </is>
      </c>
      <c r="E8" t="s" s="12"/>
      <c r="F8"/>
    </row>
    <row r="9">
      <c r="A9" t="s">
        <v>58</v>
      </c>
      <c r="B9">
        <v>8</v>
      </c>
      <c r="C9" t="s">
        <v>66</v>
      </c>
      <c r="D9" t="s" s="12">
        <v>67</v>
      </c>
      <c r="E9" t="s" s="12"/>
      <c r="F9"/>
    </row>
    <row r="10">
      <c r="A10" t="s">
        <v>58</v>
      </c>
      <c r="B10">
        <v>9</v>
      </c>
      <c r="C10"/>
      <c r="D10" t="inlineStr" s="12">
        <is>
          <t>Historique - Le halicot de mouton,dont on a fait à tort le haricot de mouton,était un ragoût de mouton aux fèves. - Dans le cassoulet de Toulouse,on peut y ajouter du confit de canard ou d’oie.</t>
        </is>
      </c>
      <c r="E10" t="s" s="12"/>
      <c r="F10"/>
    </row>
    <row r="11">
      <c r="A11" t="s">
        <v>68</v>
      </c>
      <c r="B11">
        <v>1</v>
      </c>
      <c r="C11" t="s">
        <v>69</v>
      </c>
      <c r="D11" t="s" s="12">
        <v>70</v>
      </c>
      <c r="E11" t="s" s="12"/>
      <c r="F11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71</v>
      </c>
      <c r="B1" t="s" s="7">
        <v>72</v>
      </c>
      <c r="C1" t="s" s="7">
        <v>73</v>
      </c>
      <c r="D1" t="s" s="7">
        <v>74</v>
      </c>
      <c r="E1" t="s" s="7">
        <v>10</v>
      </c>
    </row>
    <row r="2">
      <c r="A2">
        <v>0</v>
      </c>
      <c r="B2" t="s">
        <v>58</v>
      </c>
      <c r="C2" t="s">
        <v>75</v>
      </c>
      <c r="D2" s="6">
        <f>'Besoins'!$B$2*100</f>
        <v>100</v>
      </c>
      <c r="E2" t="s">
        <v>3</v>
      </c>
    </row>
    <row r="3">
      <c r="A3">
        <v>1</v>
      </c>
      <c r="B3" t="s">
        <v>76</v>
      </c>
      <c r="C3" t="s">
        <v>77</v>
      </c>
      <c r="D3" s="6">
        <f>'Besoins'!$B$2*14</f>
        <v>14</v>
      </c>
      <c r="E3" t="s">
        <v>15</v>
      </c>
    </row>
    <row r="4">
      <c r="A4">
        <v>1</v>
      </c>
      <c r="B4" t="s">
        <v>78</v>
      </c>
      <c r="C4" t="s">
        <v>77</v>
      </c>
      <c r="D4" s="6">
        <f>'Besoins'!$B$2*4</f>
        <v>4</v>
      </c>
      <c r="E4" t="s">
        <v>15</v>
      </c>
    </row>
    <row r="5">
      <c r="A5">
        <v>1</v>
      </c>
      <c r="B5" t="s">
        <v>79</v>
      </c>
      <c r="C5" t="s">
        <v>77</v>
      </c>
      <c r="D5" s="6">
        <f>'Besoins'!$B$2*1</f>
        <v>1</v>
      </c>
      <c r="E5" t="s">
        <v>3</v>
      </c>
    </row>
    <row r="6">
      <c r="A6">
        <v>1</v>
      </c>
      <c r="B6" t="s">
        <v>80</v>
      </c>
      <c r="C6" t="s">
        <v>77</v>
      </c>
      <c r="D6" s="6">
        <f>'Besoins'!$B$2*0.2</f>
        <v>0.2</v>
      </c>
      <c r="E6" t="s">
        <v>15</v>
      </c>
    </row>
    <row r="7">
      <c r="A7">
        <v>1</v>
      </c>
      <c r="B7" t="s">
        <v>81</v>
      </c>
      <c r="C7" t="s">
        <v>77</v>
      </c>
      <c r="D7" s="6">
        <f>'Besoins'!$B$2*0.5</f>
        <v>0.5</v>
      </c>
      <c r="E7" t="s">
        <v>15</v>
      </c>
    </row>
    <row r="8">
      <c r="A8">
        <v>1</v>
      </c>
      <c r="B8" t="s">
        <v>82</v>
      </c>
      <c r="C8" t="s">
        <v>75</v>
      </c>
      <c r="D8" s="6">
        <f>'Besoins'!$B$2*12</f>
        <v>12</v>
      </c>
      <c r="E8" t="s">
        <v>25</v>
      </c>
    </row>
    <row r="9">
      <c r="A9">
        <v>2</v>
      </c>
      <c r="B9" t="s">
        <v>83</v>
      </c>
      <c r="C9" t="s">
        <v>77</v>
      </c>
      <c r="D9" s="6">
        <f>'Besoins'!$B$2*11.7</f>
        <v>11.7</v>
      </c>
      <c r="E9" t="s">
        <v>25</v>
      </c>
    </row>
    <row r="10">
      <c r="A10">
        <v>2</v>
      </c>
      <c r="B10" t="s">
        <v>84</v>
      </c>
      <c r="C10" t="s">
        <v>77</v>
      </c>
      <c r="D10" s="6">
        <f>'Besoins'!$B$2*0.3</f>
        <v>0.3</v>
      </c>
      <c r="E10" t="s">
        <v>15</v>
      </c>
    </row>
    <row r="11">
      <c r="A11">
        <v>1</v>
      </c>
      <c r="B11" t="s">
        <v>85</v>
      </c>
      <c r="C11" t="s">
        <v>77</v>
      </c>
      <c r="D11" s="6">
        <f>'Besoins'!$B$2*1</f>
        <v>1</v>
      </c>
      <c r="E11" t="s">
        <v>15</v>
      </c>
    </row>
    <row r="12">
      <c r="A12">
        <v>1</v>
      </c>
      <c r="B12" t="s">
        <v>86</v>
      </c>
      <c r="C12" t="s">
        <v>77</v>
      </c>
      <c r="D12" s="6">
        <f>'Besoins'!$B$2*1</f>
        <v>1</v>
      </c>
      <c r="E12" t="s">
        <v>15</v>
      </c>
    </row>
    <row r="13">
      <c r="A13">
        <v>1</v>
      </c>
      <c r="B13" t="s">
        <v>87</v>
      </c>
      <c r="C13" t="s">
        <v>77</v>
      </c>
      <c r="D13" s="6">
        <f>'Besoins'!$B$2*4</f>
        <v>4</v>
      </c>
      <c r="E13" t="s">
        <v>15</v>
      </c>
    </row>
    <row r="14">
      <c r="A14">
        <v>1</v>
      </c>
      <c r="B14" t="s">
        <v>88</v>
      </c>
      <c r="C14" t="s">
        <v>77</v>
      </c>
      <c r="D14" s="6">
        <f>'Besoins'!$B$2*5</f>
        <v>5</v>
      </c>
      <c r="E14" t="s">
        <v>15</v>
      </c>
    </row>
    <row r="15">
      <c r="A15">
        <v>1</v>
      </c>
      <c r="B15" t="s">
        <v>89</v>
      </c>
      <c r="C15" t="s">
        <v>77</v>
      </c>
      <c r="D15" s="6">
        <f>'Besoins'!$B$2*0.015</f>
        <v>0.015</v>
      </c>
      <c r="E15" t="s">
        <v>15</v>
      </c>
    </row>
    <row r="16">
      <c r="A16">
        <v>1</v>
      </c>
      <c r="B16" t="s">
        <v>90</v>
      </c>
      <c r="C16" t="s">
        <v>77</v>
      </c>
      <c r="D16" s="6">
        <f>'Besoins'!$B$2*1</f>
        <v>1</v>
      </c>
      <c r="E16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8"/>
  <cols>
    <col min="1" max="1" width="22" customWidth="1"/>
    <col min="2" max="2" width="52" customWidth="1"/>
  </cols>
  <sheetData>
    <row r="1" customHeight="1" ht="24">
      <c r="A1" t="s" s="2">
        <v>91</v>
      </c>
      <c r="B1"/>
      <c r="C1"/>
      <c r="D1"/>
    </row>
    <row r="2">
      <c r="A2" t="str" s="13">
        <f>"GRO_CDC_148 · GRO.COMPLETS · référence : "&amp;Besoins!B3&amp;" "&amp;Besoins!C3&amp;" · multiplicateur réglable sur la feuille ""Besoins"""</f>
        <v>GRO_CDC_148 · GRO.COMPLETS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92</v>
      </c>
      <c r="B4"/>
      <c r="C4"/>
      <c r="D4"/>
    </row>
    <row r="5">
      <c r="A5" t="s" s="15">
        <v>93</v>
      </c>
      <c r="B5" t="str" s="12">
        <f>"[METTRE EN PLACE] "&amp;Procedure!D2</f>
        <v>[METTRE EN PLACE] Mise en place du poste de travail C - Vérifier les D.L.C.,peser les denrées,sélectionner le matériel nécessaire. - Laver et désinfecter le matériel et le poste de travail en suivant les protocoles. O</v>
      </c>
      <c r="C5"/>
      <c r="D5"/>
    </row>
    <row r="6">
      <c r="A6" t="s" s="15">
        <v>94</v>
      </c>
      <c r="B6" t="str" s="12">
        <f>"[TREMPER] "&amp;Procedure!D3</f>
        <v>[TREMPER] Préparations préliminaires 4 - La veille : faire tremper les haricots. - Déconditionner les dés de tomates surgelés suivant la procédure.Réserver. P - Laver et désinfecter les végétaux,suivant la procédure.Réserver au froid. - Confectionner un bouquet garni.Piquer un oignon avec les clous de girofle. L - Hacher les 4 kg d’oignons.Réserver. - Détailler en lardons la poitrine fraîche.Réserver au froid. E - Trancher le saucisson à l’ail en rondelles.Réserver au froid.</v>
      </c>
      <c r="C6"/>
      <c r="D6"/>
    </row>
    <row r="7">
      <c r="A7" t="s" s="15">
        <v>95</v>
      </c>
      <c r="B7" t="str" s="12">
        <f>"[MARQUER] "&amp;Procedure!D4</f>
        <v>[MARQUER] Marquer la cuisson du navarin - Marquer la cuisson du navarin en se référant à la fiche technique de fabrication au S g chapitre des viandes.</v>
      </c>
      <c r="C7"/>
      <c r="D7"/>
    </row>
    <row r="8">
      <c r="A8" t="s" s="15">
        <v>96</v>
      </c>
      <c r="B8" t="str" s="12">
        <f>"[TREMPER] "&amp;Procedure!D5</f>
        <v>[TREMPER] Marquer la cuisson des haricots 1 - Prévoir de faire tremper les haricots dans la marmite de cuisson le temps nécess saire. - Avant la cuisson,rincer plusieurs fois les haricots,en éliminant l’eau par la bonde robinet. - Couvrir largement d’eau froide les haricots.Porter à ébullition. - Écumer à l’aide d’une écumoire.Ajouter la garniture aromatique.Écumer à nouveau. - Cuire doucement.Saler aux 3/4 de la cuisson.Vérifier la cuisson.</v>
      </c>
      <c r="C8"/>
      <c r="D8"/>
    </row>
    <row r="9">
      <c r="A9" t="s" s="15">
        <v>97</v>
      </c>
      <c r="B9" t="str" s="12">
        <f>"[ASSAISONNER] "&amp;Procedure!D6</f>
        <v>[ASSAISONNER] Assaisonner les haricots - Dans la sauteuse,à l’huile,faire revenir les oignons hachés et les lardons. - Ajouter les dés de tomates surgelés,la tomate concentrée,l’ail haché et l’assaisonnement. - Éventuellement,ajouter un peu de fond de cuisson des haricots. - Laisser cuire et réduire à feu doux afin d’obtenir la consistance d’une fondue. - Dans la sauteuse,ajouter les haricots à la fondue de tomates.Mélanger et lier l’eng semble.Rectifier l’assaisonnement.</v>
      </c>
      <c r="C9"/>
      <c r="D9"/>
    </row>
    <row r="10">
      <c r="A10" t="s" s="15">
        <v>98</v>
      </c>
      <c r="B10" t="str" s="12">
        <f>"[MÉLANGER] "&amp;Procedure!D7</f>
        <v>[MÉLANGER] Mélanger le navarin aux haricots - Dans la sauteuse,ajouter le navarin d’agneau aux haricots.Mélanger délicatement les deux éléments à l’aide d’une écumoire. - Pour la cuisson du navarin au four en bacs GN 1/1,ajouter directement les haricots au navarin cuit dans leurs bacs de cuisson. - Agiter les bacs GN d’un mouvement circulaire pour lier tous les éléments.</v>
      </c>
      <c r="C10"/>
      <c r="D10"/>
    </row>
    <row r="11">
      <c r="A11" t="s" s="15">
        <v>99</v>
      </c>
      <c r="B11" t="str" s="12">
        <f>"[TERMINER] "&amp;Procedure!D8</f>
        <v>[TERMINER] Terminer la préparation du cassoulet - Répartir dans les bacs de cassoulet,les rondelles de saucisson à l’ail ou les saucisses de Toulouse préalablement grillées (on peut aussi les chauffer et griller cette garniture à part et les réserver en bacs GN,pour faciliter le tri lors du service). - Saupoudrer la surface des bacs de cassoulet avec la chapelure. - Étager les bacs garnis en les espaçant sur l’échelle de cuisson. - Préchauffer le four en position chaleur sèche à la température de + 175 °C. - Enfourner.Gratiner.Respecter la procédure de fin de cuisson.Couvrir. - Stocker en armoire chaude et maintenir à + 63 °C à cœur,en attente de consommation.</v>
      </c>
      <c r="C11"/>
      <c r="D11"/>
    </row>
    <row r="12">
      <c r="A12" t="s" s="15">
        <v>100</v>
      </c>
      <c r="B12" t="str" s="12">
        <f>"[SERVIR] "&amp;Procedure!D9</f>
        <v>[SERVIR] Servir - Servir le cassoulet en prenant soin de mettre en évidence la viande du navarin,la saucisse ou le saucisson.</v>
      </c>
      <c r="C12"/>
      <c r="D12"/>
    </row>
    <row r="13">
      <c r="A13" t="s" s="15">
        <v>101</v>
      </c>
      <c r="B13" t="str" s="12">
        <f>Procedure!D10</f>
        <v>Historique - Le halicot de mouton,dont on a fait à tort le haricot de mouton,était un ragoût de mouton aux fèves. - Dans le cassoulet de Toulouse,on peut y ajouter du confit de canard ou d’oie.</v>
      </c>
      <c r="C13"/>
      <c r="D13"/>
    </row>
    <row r="14">
      <c r="A14"/>
      <c r="B14"/>
      <c r="C14"/>
      <c r="D14"/>
    </row>
    <row r="15">
      <c r="A15" t="s" s="14">
        <v>102</v>
      </c>
      <c r="B15"/>
      <c r="C15"/>
      <c r="D15"/>
    </row>
    <row r="16">
      <c r="A16" t="s" s="15">
        <v>93</v>
      </c>
      <c r="B16" t="str" s="12">
        <f>"[DISSOUDRE] "&amp;Procedure!D11</f>
        <v>[DISSOUDRE] Délayer la poudre dans l'eau froide en fouettant, puis porter à ébullition en remuant régulièrement.</v>
      </c>
      <c r="C16"/>
      <c r="D16"/>
    </row>
    <row r="17">
      <c r="A17"/>
      <c r="B17"/>
      <c r="C17"/>
      <c r="D17"/>
    </row>
    <row r="18">
      <c r="A18" t="s" s="16">
        <v>103</v>
      </c>
      <c r="B18"/>
      <c r="C18"/>
      <c r="D18"/>
    </row>
  </sheetData>
  <sheetProtection sheet="1"/>
  <mergeCells count="15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A15:D15"/>
    <mergeCell ref="B16:D16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2026-08-01T02:02:07Z</dcterms:created>
  <dc:title>HARICOT DE MOUTON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2026-08-01T02:02:07Z</dcterms:modified>
  <cp:revision>1</cp:revision>
</cp:coreProperties>
</file>