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<sst xmlns="http://schemas.openxmlformats.org/spreadsheetml/2006/main" count="178" uniqueCount="178">
  <si>
    <t>Fiche technique</t>
  </si>
  <si>
    <t>Nom</t>
  </si>
  <si>
    <t>HARICOT DE MOUTON</t>
  </si>
  <si>
    <t>Code</t>
  </si>
  <si>
    <t>GRO_CDC_148</t>
  </si>
  <si>
    <t>Classe</t>
  </si>
  <si>
    <t>Plats complets collectivité (GRO.COMPLETS)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</si>
  <si>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</si>
  <si>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</si>
  <si>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</si>
  <si>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</si>
  <si>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</si>
  <si>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</si>
  <si>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</si>
  <si>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</si>
  <si>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</si>
  <si>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</si>
  <si>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</si>
  <si>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</si>
  <si>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</si>
  <si>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</si>
  <si>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</si>
  <si>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</si>
  <si>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</si>
  <si>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</si>
  <si>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</si>
  <si>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</si>
  <si>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</si>
  <si>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</si>
  <si>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</si>
  <si>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</si>
  <si>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</si>
  <si>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00000136</t>
  </si>
  <si>
    <t>CHAPELURE</t>
  </si>
  <si>
    <t>Eléments divers</t>
  </si>
  <si>
    <t>kg</t>
  </si>
  <si>
    <t>RNM100729</t>
  </si>
  <si>
    <t>Saucisse de Toulouse</t>
  </si>
  <si>
    <t>Charcuterie</t>
  </si>
  <si>
    <t>CONC-TOMATE</t>
  </si>
  <si>
    <t>Concentré de tomate double</t>
  </si>
  <si>
    <t>Concentrés et purées cuisines</t>
  </si>
  <si>
    <t>00000061</t>
  </si>
  <si>
    <t>EAU</t>
  </si>
  <si>
    <t>Matières diverses (à trier)</t>
  </si>
  <si>
    <t>lt</t>
  </si>
  <si>
    <t>EPI-CLOU-GIROFLE</t>
  </si>
  <si>
    <t>Clous de girofle</t>
  </si>
  <si>
    <t>Épices en poudre et graines</t>
  </si>
  <si>
    <t>HER-BOUQUET-G</t>
  </si>
  <si>
    <t>Bouquet garni sachet dose</t>
  </si>
  <si>
    <t>Herbes aromatiques séchées</t>
  </si>
  <si>
    <t>MEL-HERBES-PRO</t>
  </si>
  <si>
    <t>Herbes de Provence</t>
  </si>
  <si>
    <t>Mélanges et épices composées</t>
  </si>
  <si>
    <t>RNME101457</t>
  </si>
  <si>
    <t>Haricot coco sac 5kg</t>
  </si>
  <si>
    <t>Féculents et légumineuses</t>
  </si>
  <si>
    <t>FAR-T55</t>
  </si>
  <si>
    <t>Farine de blé T55</t>
  </si>
  <si>
    <t>Farines de blé</t>
  </si>
  <si>
    <t>KNORR-FBLIE-STD</t>
  </si>
  <si>
    <t>Fonds Brun Lié (Knorr Professional)</t>
  </si>
  <si>
    <t>Fonds déshydratés et poudres</t>
  </si>
  <si>
    <t>HUI-TOURNESOL</t>
  </si>
  <si>
    <t>Huile de tournesol raffinée vrac</t>
  </si>
  <si>
    <t>Huiles végétales</t>
  </si>
  <si>
    <t>RNM0420123</t>
  </si>
  <si>
    <t>CAROTTE France extra colis 12kg</t>
  </si>
  <si>
    <t>Légumes</t>
  </si>
  <si>
    <t>RNM27820123</t>
  </si>
  <si>
    <t>OIGNON jaune France cat.I 60-80mm</t>
  </si>
  <si>
    <t>RNM4G100918</t>
  </si>
  <si>
    <t>Oignons émincés 4G</t>
  </si>
  <si>
    <t>Légumes 4ème et 5ème gamme</t>
  </si>
  <si>
    <t>RNMS00812</t>
  </si>
  <si>
    <t>Ail haché IQF</t>
  </si>
  <si>
    <t>Légumes surgelés</t>
  </si>
  <si>
    <t>RNMS00811</t>
  </si>
  <si>
    <t>Persil haché IQF</t>
  </si>
  <si>
    <t>RNMS00865</t>
  </si>
  <si>
    <t>Tomates en dés surgelées IQF</t>
  </si>
  <si>
    <t>RNMS00786</t>
  </si>
  <si>
    <t>Petits oignons blancs surgelés</t>
  </si>
  <si>
    <t>Pommes de terre surgelées</t>
  </si>
  <si>
    <t>RNMS00143</t>
  </si>
  <si>
    <t>Épaule d'agneau désossée</t>
  </si>
  <si>
    <t>Viandes surgelées</t>
  </si>
  <si>
    <t>RNM0230154</t>
  </si>
  <si>
    <t>PORC (poitrine) sans hachage France extra</t>
  </si>
  <si>
    <t>Porc frais</t>
  </si>
  <si>
    <t>Total</t>
  </si>
  <si>
    <t>Niveau</t>
  </si>
  <si>
    <t>Composant</t>
  </si>
  <si>
    <t>Type</t>
  </si>
  <si>
    <t>Quantité (pour 100 pc)</t>
  </si>
  <si>
    <t>recette</t>
  </si>
  <si>
    <t>Plats complets collectivité</t>
  </si>
  <si>
    <t xml:space="preserve">    ↳ NAVARIN D’AGNEAU</t>
  </si>
  <si>
    <t>Viandes collectivité</t>
  </si>
  <si>
    <t xml:space="preserve">        ↳ Épaule d'agneau désossée</t>
  </si>
  <si>
    <t>matiere</t>
  </si>
  <si>
    <t xml:space="preserve">        ↳ Huile de tournesol raffinée vrac</t>
  </si>
  <si>
    <t xml:space="preserve">        ↳ Oignons émincés 4G</t>
  </si>
  <si>
    <t xml:space="preserve">        ↳ Ail haché IQF</t>
  </si>
  <si>
    <t xml:space="preserve">        ↳ Fond brun de veau reconstitue (collectivite)</t>
  </si>
  <si>
    <t>Préparations de base collectivité</t>
  </si>
  <si>
    <t xml:space="preserve">            ↳ EAU</t>
  </si>
  <si>
    <t xml:space="preserve">            ↳ Fonds Brun Lié (Knorr Professional)</t>
  </si>
  <si>
    <t xml:space="preserve">        ↳ Concentré de tomate double</t>
  </si>
  <si>
    <t xml:space="preserve">        ↳ Farine de blé T55</t>
  </si>
  <si>
    <t xml:space="preserve">        ↳ Herbes de Provence</t>
  </si>
  <si>
    <t xml:space="preserve">        ↳ Petits oignons blancs surgelés</t>
  </si>
  <si>
    <t xml:space="preserve">        ↳ Persil haché IQF</t>
  </si>
  <si>
    <t xml:space="preserve">        ↳ Bouquet garni</t>
  </si>
  <si>
    <t>Préparations de base cuisine</t>
  </si>
  <si>
    <t xml:space="preserve">    ↳ Fond brun de veau reconstitue (collectivite)</t>
  </si>
  <si>
    <t xml:space="preserve">        ↳ EAU</t>
  </si>
  <si>
    <t xml:space="preserve">        ↳ Fonds Brun Lié (Knorr Professional)</t>
  </si>
  <si>
    <t xml:space="preserve">    ↳ Haricot coco sac 5kg</t>
  </si>
  <si>
    <t xml:space="preserve">    ↳ CAROTTE France extra colis 12kg</t>
  </si>
  <si>
    <t xml:space="preserve">    ↳ PORC (poitrine) sans hachage France extra</t>
  </si>
  <si>
    <t xml:space="preserve">    ↳ Saucisse de Toulouse</t>
  </si>
  <si>
    <t xml:space="preserve">    ↳ Tomates en dés surgelées IQF</t>
  </si>
  <si>
    <t xml:space="preserve">    ↳ Bouquet garni sachet dose</t>
  </si>
  <si>
    <t xml:space="preserve">    ↳ Herbes de Provence</t>
  </si>
  <si>
    <t xml:space="preserve">    ↳ Clous de girofle</t>
  </si>
  <si>
    <t xml:space="preserve">    ↳ CHAPELURE</t>
  </si>
  <si>
    <t xml:space="preserve">    ↳ OIGNON jaune France cat.I 60-80mm</t>
  </si>
  <si>
    <t xml:space="preserve">    ↳ Concentré de tomate double</t>
  </si>
  <si>
    <t xml:space="preserve">    ↳ Ail haché IQF</t>
  </si>
  <si>
    <t>Recette</t>
  </si>
  <si>
    <t>#</t>
  </si>
  <si>
    <t>Verbe</t>
  </si>
  <si>
    <t>Étape</t>
  </si>
  <si>
    <t>Précision technique</t>
  </si>
  <si>
    <t>Durée</t>
  </si>
  <si>
    <t>METTRE EN PLACE</t>
  </si>
  <si>
    <t>TREMPER</t>
  </si>
  <si>
    <t>MARQUER</t>
  </si>
  <si>
    <t>Marquer la cuisson du navarin - Marquer la cuisson du navarin en se référant à la fiche technique de fabrication au S g chapitre des viandes.</t>
  </si>
  <si>
    <t>ASSAISONNER</t>
  </si>
  <si>
    <t>MÉLANGER</t>
  </si>
  <si>
    <t>TERMINER</t>
  </si>
  <si>
    <t>SERVIR</t>
  </si>
  <si>
    <t>Servir - Servir le cassoulet en prenant soin de mettre en évidence la viande du navarin,la saucisse ou le saucisson.</t>
  </si>
  <si>
    <t>NAVARIN D’AGNEAU</t>
  </si>
  <si>
    <t>PRÉPARER</t>
  </si>
  <si>
    <t>85 min (repos)</t>
  </si>
  <si>
    <t>GLACER</t>
  </si>
  <si>
    <t>105 min (prepa)</t>
  </si>
  <si>
    <t>55 min (repos)</t>
  </si>
  <si>
    <t>DRESSER</t>
  </si>
  <si>
    <t>Dresser et servir - Servir 2 morceaux de viande garnis de petits oignons grelots glacés à brun par assiette. - Persiller au départ de l’assiette.</t>
  </si>
  <si>
    <t>SAUTER</t>
  </si>
  <si>
    <t>18 min (cuisson)</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</si>
  <si>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</si>
  <si>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</si>
  <si>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</si>
  <si>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</si>
  <si>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</si>
  <si>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</si>
  <si>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</si>
  <si>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</si>
  <si>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HARICOT DE MOUTON</t>
  </si>
  <si>
    <t>HARICOT DE MOUTON  GRO_CDC_148</t>
  </si>
  <si>
    <t>1.</t>
  </si>
  <si>
    <t>2.</t>
  </si>
  <si>
    <t>3.</t>
  </si>
  <si>
    <t>4.</t>
  </si>
  <si>
    <t>5.</t>
  </si>
  <si>
    <t>6.</t>
  </si>
  <si>
    <t>7.</t>
  </si>
  <si>
    <t>8.</t>
  </si>
  <si>
    <t>9.</t>
  </si>
  <si>
    <t>↳ NAVARIN D’AGNEAU  GRO_CDC_128</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</si>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</sst>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553.44278</v>
      </c>
    </row>
    <row r="12">
      <c r="A12" t="s" s="3">
        <v>17</v>
      </c>
      <c r="B12" s="4">
        <v>5.5344278</v>
      </c>
    </row>
    <row r="13">
      <c r="A13"/>
      <c r="B13"/>
    </row>
    <row r="14">
      <c r="A14" t="s" s="5">
        <v>18</v>
      </c>
      <c r="B14" t="s" s="5">
        <v>15</v>
      </c>
    </row>
    <row r="15">
      <c r="A15" t="s" s="5">
        <v>19</v>
      </c>
      <c r="B15" s="6">
        <v>553.44278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1</v>
      </c>
      <c r="E7" s="11">
        <f>D7*$B$2</f>
        <v>1</v>
      </c>
      <c r="F7" t="s">
        <v>35</v>
      </c>
      <c r="G7" s="4">
        <f>E7*0.99158</f>
        <v>0.99158</v>
      </c>
    </row>
    <row r="8">
      <c r="A8" t="s">
        <v>36</v>
      </c>
      <c r="B8" t="s">
        <v>37</v>
      </c>
      <c r="C8" t="s">
        <v>38</v>
      </c>
      <c r="D8" s="9">
        <v>4</v>
      </c>
      <c r="E8" s="11">
        <f>D8*$B$2</f>
        <v>4</v>
      </c>
      <c r="F8" t="s">
        <v>35</v>
      </c>
      <c r="G8" s="4">
        <f>E8*11.08</f>
        <v>44.32</v>
      </c>
    </row>
    <row r="9">
      <c r="A9" t="s">
        <v>39</v>
      </c>
      <c r="B9" t="s">
        <v>40</v>
      </c>
      <c r="C9" t="s">
        <v>41</v>
      </c>
      <c r="D9" s="9">
        <v>1.28</v>
      </c>
      <c r="E9" s="11">
        <f>D9*$B$2</f>
        <v>1.28</v>
      </c>
      <c r="F9" t="s">
        <v>35</v>
      </c>
      <c r="G9" s="4">
        <f>E9*2.8</f>
        <v>3.584</v>
      </c>
    </row>
    <row r="10">
      <c r="A10" t="s" s="12">
        <v>42</v>
      </c>
      <c r="B10" t="s">
        <v>43</v>
      </c>
      <c r="C10" t="s">
        <v>44</v>
      </c>
      <c r="D10" s="9">
        <v>23.4</v>
      </c>
      <c r="E10" s="11">
        <f>D10*$B$2</f>
        <v>23.4</v>
      </c>
      <c r="F10" t="s">
        <v>45</v>
      </c>
      <c r="G10" s="4">
        <f>E10*0.003</f>
        <v>0.0702</v>
      </c>
    </row>
    <row r="11">
      <c r="A11" t="s">
        <v>46</v>
      </c>
      <c r="B11" t="s">
        <v>47</v>
      </c>
      <c r="C11" t="s">
        <v>48</v>
      </c>
      <c r="D11" s="9">
        <v>0.012</v>
      </c>
      <c r="E11" s="11">
        <f>D11*$B$2</f>
        <v>0.012</v>
      </c>
      <c r="F11" t="s">
        <v>35</v>
      </c>
      <c r="G11" s="4">
        <f>E11*25</f>
        <v>0.3</v>
      </c>
    </row>
    <row r="12">
      <c r="A12" t="s">
        <v>49</v>
      </c>
      <c r="B12" t="s">
        <v>50</v>
      </c>
      <c r="C12" t="s">
        <v>51</v>
      </c>
      <c r="D12" s="9">
        <v>2</v>
      </c>
      <c r="E12" s="11">
        <f>D12*$B$2</f>
        <v>2</v>
      </c>
      <c r="F12" t="s">
        <v>35</v>
      </c>
      <c r="G12" s="4">
        <f>E12*14</f>
        <v>28</v>
      </c>
    </row>
    <row r="13">
      <c r="A13" t="s">
        <v>52</v>
      </c>
      <c r="B13" t="s">
        <v>53</v>
      </c>
      <c r="C13" t="s">
        <v>54</v>
      </c>
      <c r="D13" s="9">
        <v>0.075</v>
      </c>
      <c r="E13" s="11">
        <f>D13*$B$2</f>
        <v>0.075</v>
      </c>
      <c r="F13" t="s">
        <v>35</v>
      </c>
      <c r="G13" s="4">
        <f>E13*9.5</f>
        <v>0.7125</v>
      </c>
    </row>
    <row r="14">
      <c r="A14" t="s">
        <v>55</v>
      </c>
      <c r="B14" t="s">
        <v>56</v>
      </c>
      <c r="C14" t="s">
        <v>57</v>
      </c>
      <c r="D14" s="9">
        <v>5</v>
      </c>
      <c r="E14" s="11">
        <f>D14*$B$2</f>
        <v>5</v>
      </c>
      <c r="F14" t="s">
        <v>35</v>
      </c>
      <c r="G14" s="4">
        <f>E14*4.15</f>
        <v>20.75</v>
      </c>
    </row>
    <row r="15">
      <c r="A15" t="s">
        <v>58</v>
      </c>
      <c r="B15" t="s">
        <v>59</v>
      </c>
      <c r="C15" t="s">
        <v>60</v>
      </c>
      <c r="D15" s="9">
        <v>0.5</v>
      </c>
      <c r="E15" s="11">
        <f>D15*$B$2</f>
        <v>0.5</v>
      </c>
      <c r="F15" t="s">
        <v>35</v>
      </c>
      <c r="G15" s="4">
        <f>E15*0.56</f>
        <v>0.28</v>
      </c>
    </row>
    <row r="16">
      <c r="A16" t="s">
        <v>61</v>
      </c>
      <c r="B16" t="s">
        <v>62</v>
      </c>
      <c r="C16" t="s">
        <v>63</v>
      </c>
      <c r="D16" s="9">
        <v>0.6</v>
      </c>
      <c r="E16" s="11">
        <f>D16*$B$2</f>
        <v>0.6</v>
      </c>
      <c r="F16" t="s">
        <v>35</v>
      </c>
      <c r="G16" s="4">
        <f>E16*0</f>
        <v>0</v>
      </c>
    </row>
    <row r="17">
      <c r="A17" t="s">
        <v>64</v>
      </c>
      <c r="B17" t="s">
        <v>65</v>
      </c>
      <c r="C17" t="s">
        <v>66</v>
      </c>
      <c r="D17" s="9">
        <v>1</v>
      </c>
      <c r="E17" s="11">
        <f>D17*$B$2</f>
        <v>1</v>
      </c>
      <c r="F17" t="s">
        <v>45</v>
      </c>
      <c r="G17" s="4">
        <f>E17*1.05</f>
        <v>1.05</v>
      </c>
    </row>
    <row r="18">
      <c r="A18" t="s">
        <v>67</v>
      </c>
      <c r="B18" t="s">
        <v>68</v>
      </c>
      <c r="C18" t="s">
        <v>69</v>
      </c>
      <c r="D18" s="9">
        <v>1</v>
      </c>
      <c r="E18" s="11">
        <f>D18*$B$2</f>
        <v>1</v>
      </c>
      <c r="F18" t="s">
        <v>35</v>
      </c>
      <c r="G18" s="4">
        <f>E18*1.1</f>
        <v>1.1</v>
      </c>
    </row>
    <row r="19">
      <c r="A19" t="s">
        <v>70</v>
      </c>
      <c r="B19" t="s">
        <v>71</v>
      </c>
      <c r="C19" t="s">
        <v>69</v>
      </c>
      <c r="D19" s="9">
        <v>5</v>
      </c>
      <c r="E19" s="11">
        <f>D19*$B$2</f>
        <v>5</v>
      </c>
      <c r="F19" t="s">
        <v>35</v>
      </c>
      <c r="G19" s="4">
        <f>E19*0.4</f>
        <v>2</v>
      </c>
    </row>
    <row r="20">
      <c r="A20" t="s">
        <v>72</v>
      </c>
      <c r="B20" t="s">
        <v>73</v>
      </c>
      <c r="C20" t="s">
        <v>74</v>
      </c>
      <c r="D20" s="9">
        <v>3</v>
      </c>
      <c r="E20" s="11">
        <f>D20*$B$2</f>
        <v>3</v>
      </c>
      <c r="F20" t="s">
        <v>35</v>
      </c>
      <c r="G20" s="4">
        <f>E20*4.32</f>
        <v>12.96</v>
      </c>
    </row>
    <row r="21">
      <c r="A21" t="s">
        <v>75</v>
      </c>
      <c r="B21" t="s">
        <v>76</v>
      </c>
      <c r="C21" t="s">
        <v>77</v>
      </c>
      <c r="D21" s="9">
        <v>0.45</v>
      </c>
      <c r="E21" s="11">
        <f>D21*$B$2</f>
        <v>0.45</v>
      </c>
      <c r="F21" t="s">
        <v>35</v>
      </c>
      <c r="G21" s="4">
        <f>E21*9.26</f>
        <v>4.167</v>
      </c>
    </row>
    <row r="22">
      <c r="A22" t="s">
        <v>78</v>
      </c>
      <c r="B22" t="s">
        <v>79</v>
      </c>
      <c r="C22" t="s">
        <v>77</v>
      </c>
      <c r="D22" s="9">
        <v>0.25</v>
      </c>
      <c r="E22" s="11">
        <f>D22*$B$2</f>
        <v>0.25</v>
      </c>
      <c r="F22" t="s">
        <v>35</v>
      </c>
      <c r="G22" s="4">
        <f>E22*7.07</f>
        <v>1.7675</v>
      </c>
    </row>
    <row r="23">
      <c r="A23" t="s">
        <v>80</v>
      </c>
      <c r="B23" t="s">
        <v>81</v>
      </c>
      <c r="C23" t="s">
        <v>77</v>
      </c>
      <c r="D23" s="9">
        <v>5</v>
      </c>
      <c r="E23" s="11">
        <f>D23*$B$2</f>
        <v>5</v>
      </c>
      <c r="F23" t="s">
        <v>35</v>
      </c>
      <c r="G23" s="4">
        <f>E23*2.92</f>
        <v>14.6</v>
      </c>
    </row>
    <row r="24">
      <c r="A24" t="s">
        <v>82</v>
      </c>
      <c r="B24" t="s">
        <v>83</v>
      </c>
      <c r="C24" t="s">
        <v>84</v>
      </c>
      <c r="D24" s="9">
        <v>3</v>
      </c>
      <c r="E24" s="11">
        <f>D24*$B$2</f>
        <v>3</v>
      </c>
      <c r="F24" t="s">
        <v>35</v>
      </c>
      <c r="G24" s="4">
        <f>E24*3.85</f>
        <v>11.55</v>
      </c>
    </row>
    <row r="25">
      <c r="A25" t="s">
        <v>85</v>
      </c>
      <c r="B25" t="s">
        <v>86</v>
      </c>
      <c r="C25" t="s">
        <v>87</v>
      </c>
      <c r="D25" s="9">
        <v>16</v>
      </c>
      <c r="E25" s="11">
        <f>D25*$B$2</f>
        <v>16</v>
      </c>
      <c r="F25" t="s">
        <v>35</v>
      </c>
      <c r="G25" s="4">
        <f>E25*24.35</f>
        <v>389.6</v>
      </c>
    </row>
    <row r="26">
      <c r="A26" t="s">
        <v>88</v>
      </c>
      <c r="B26" t="s">
        <v>89</v>
      </c>
      <c r="C26" t="s">
        <v>90</v>
      </c>
      <c r="D26" s="9">
        <v>4</v>
      </c>
      <c r="E26" s="11">
        <f>D26*$B$2</f>
        <v>4</v>
      </c>
      <c r="F26" t="s">
        <v>35</v>
      </c>
      <c r="G26" s="4">
        <f>E26*3.91</f>
        <v>15.64</v>
      </c>
    </row>
    <row r="27">
      <c r="A27"/>
      <c r="B27"/>
      <c r="C27"/>
      <c r="D27"/>
      <c r="E27"/>
      <c r="F27" t="s" s="3">
        <v>91</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92</v>
      </c>
      <c r="B1" t="s" s="2">
        <v>93</v>
      </c>
      <c r="C1" t="s" s="2">
        <v>94</v>
      </c>
      <c r="D1" t="s" s="2">
        <v>95</v>
      </c>
      <c r="E1" t="s" s="2">
        <v>30</v>
      </c>
      <c r="F1" t="s" s="2">
        <v>5</v>
      </c>
    </row>
    <row r="2">
      <c r="A2">
        <v>0</v>
      </c>
      <c r="B2" t="s">
        <v>2</v>
      </c>
      <c r="C2" t="s">
        <v>96</v>
      </c>
      <c r="D2" s="11">
        <v>100</v>
      </c>
      <c r="E2" t="s">
        <v>25</v>
      </c>
      <c r="F2" t="s">
        <v>97</v>
      </c>
    </row>
    <row r="3">
      <c r="A3">
        <v>1</v>
      </c>
      <c r="B3" t="s">
        <v>98</v>
      </c>
      <c r="C3" t="s">
        <v>96</v>
      </c>
      <c r="D3" s="11">
        <v>100</v>
      </c>
      <c r="E3" t="s">
        <v>25</v>
      </c>
      <c r="F3" t="s">
        <v>99</v>
      </c>
    </row>
    <row r="4">
      <c r="A4">
        <v>2</v>
      </c>
      <c r="B4" t="s">
        <v>100</v>
      </c>
      <c r="C4" t="s">
        <v>101</v>
      </c>
      <c r="D4" s="11">
        <v>16</v>
      </c>
      <c r="E4" t="s">
        <v>35</v>
      </c>
      <c r="F4" t="s">
        <v>87</v>
      </c>
    </row>
    <row r="5">
      <c r="A5">
        <v>2</v>
      </c>
      <c r="B5" t="s">
        <v>102</v>
      </c>
      <c r="C5" t="s">
        <v>101</v>
      </c>
      <c r="D5" s="11">
        <v>1</v>
      </c>
      <c r="E5" t="s">
        <v>45</v>
      </c>
      <c r="F5" t="s">
        <v>66</v>
      </c>
    </row>
    <row r="6">
      <c r="A6">
        <v>2</v>
      </c>
      <c r="B6" t="s">
        <v>103</v>
      </c>
      <c r="C6" t="s">
        <v>101</v>
      </c>
      <c r="D6" s="11">
        <v>3</v>
      </c>
      <c r="E6" t="s">
        <v>35</v>
      </c>
      <c r="F6" t="s">
        <v>74</v>
      </c>
    </row>
    <row r="7">
      <c r="A7">
        <v>2</v>
      </c>
      <c r="B7" t="s">
        <v>104</v>
      </c>
      <c r="C7" t="s">
        <v>101</v>
      </c>
      <c r="D7" s="11">
        <v>0.2</v>
      </c>
      <c r="E7" t="s">
        <v>35</v>
      </c>
      <c r="F7" t="s">
        <v>77</v>
      </c>
    </row>
    <row r="8">
      <c r="A8">
        <v>2</v>
      </c>
      <c r="B8" t="s">
        <v>105</v>
      </c>
      <c r="C8" t="s">
        <v>96</v>
      </c>
      <c r="D8" s="11">
        <v>12</v>
      </c>
      <c r="E8" t="s">
        <v>45</v>
      </c>
      <c r="F8" t="s">
        <v>106</v>
      </c>
    </row>
    <row r="9">
      <c r="A9">
        <v>3</v>
      </c>
      <c r="B9" t="s">
        <v>107</v>
      </c>
      <c r="C9" t="s">
        <v>101</v>
      </c>
      <c r="D9" s="11">
        <v>11.7</v>
      </c>
      <c r="E9" t="s">
        <v>45</v>
      </c>
      <c r="F9" t="s">
        <v>44</v>
      </c>
    </row>
    <row r="10">
      <c r="A10">
        <v>3</v>
      </c>
      <c r="B10" t="s">
        <v>108</v>
      </c>
      <c r="C10" t="s">
        <v>101</v>
      </c>
      <c r="D10" s="11">
        <v>0.3</v>
      </c>
      <c r="E10" t="s">
        <v>35</v>
      </c>
      <c r="F10" t="s">
        <v>63</v>
      </c>
    </row>
    <row r="11">
      <c r="A11">
        <v>2</v>
      </c>
      <c r="B11" t="s">
        <v>109</v>
      </c>
      <c r="C11" t="s">
        <v>101</v>
      </c>
      <c r="D11" s="11">
        <v>0.88</v>
      </c>
      <c r="E11" t="s">
        <v>35</v>
      </c>
      <c r="F11" t="s">
        <v>41</v>
      </c>
    </row>
    <row r="12">
      <c r="A12">
        <v>2</v>
      </c>
      <c r="B12" t="s">
        <v>110</v>
      </c>
      <c r="C12" t="s">
        <v>101</v>
      </c>
      <c r="D12" s="11">
        <v>0.5</v>
      </c>
      <c r="E12" t="s">
        <v>35</v>
      </c>
      <c r="F12" t="s">
        <v>60</v>
      </c>
    </row>
    <row r="13">
      <c r="A13">
        <v>2</v>
      </c>
      <c r="B13" t="s">
        <v>111</v>
      </c>
      <c r="C13" t="s">
        <v>101</v>
      </c>
      <c r="D13" s="11">
        <v>0.06</v>
      </c>
      <c r="E13" t="s">
        <v>35</v>
      </c>
      <c r="F13" t="s">
        <v>54</v>
      </c>
    </row>
    <row r="14">
      <c r="A14">
        <v>2</v>
      </c>
      <c r="B14" t="s">
        <v>112</v>
      </c>
      <c r="C14" t="s">
        <v>101</v>
      </c>
      <c r="D14" s="11">
        <v>3</v>
      </c>
      <c r="E14" t="s">
        <v>35</v>
      </c>
      <c r="F14" t="s">
        <v>84</v>
      </c>
    </row>
    <row r="15">
      <c r="A15">
        <v>2</v>
      </c>
      <c r="B15" t="s">
        <v>113</v>
      </c>
      <c r="C15" t="s">
        <v>101</v>
      </c>
      <c r="D15" s="11">
        <v>0.25</v>
      </c>
      <c r="E15" t="s">
        <v>35</v>
      </c>
      <c r="F15" t="s">
        <v>77</v>
      </c>
    </row>
    <row r="16">
      <c r="A16">
        <v>2</v>
      </c>
      <c r="B16" t="s">
        <v>114</v>
      </c>
      <c r="C16" t="s">
        <v>96</v>
      </c>
      <c r="D16" s="11">
        <v>1</v>
      </c>
      <c r="E16" t="s">
        <v>25</v>
      </c>
      <c r="F16" t="s">
        <v>115</v>
      </c>
    </row>
    <row r="17">
      <c r="A17">
        <v>1</v>
      </c>
      <c r="B17" t="s">
        <v>116</v>
      </c>
      <c r="C17" t="s">
        <v>96</v>
      </c>
      <c r="D17" s="11">
        <v>12</v>
      </c>
      <c r="E17" t="s">
        <v>45</v>
      </c>
      <c r="F17" t="s">
        <v>106</v>
      </c>
    </row>
    <row r="18">
      <c r="A18">
        <v>2</v>
      </c>
      <c r="B18" t="s">
        <v>117</v>
      </c>
      <c r="C18" t="s">
        <v>101</v>
      </c>
      <c r="D18" s="11">
        <v>11.7</v>
      </c>
      <c r="E18" t="s">
        <v>45</v>
      </c>
      <c r="F18" t="s">
        <v>44</v>
      </c>
    </row>
    <row r="19">
      <c r="A19">
        <v>2</v>
      </c>
      <c r="B19" t="s">
        <v>118</v>
      </c>
      <c r="C19" t="s">
        <v>101</v>
      </c>
      <c r="D19" s="11">
        <v>0.3</v>
      </c>
      <c r="E19" t="s">
        <v>35</v>
      </c>
      <c r="F19" t="s">
        <v>63</v>
      </c>
    </row>
    <row r="20">
      <c r="A20">
        <v>1</v>
      </c>
      <c r="B20" t="s">
        <v>119</v>
      </c>
      <c r="C20" t="s">
        <v>101</v>
      </c>
      <c r="D20" s="11">
        <v>5</v>
      </c>
      <c r="E20" t="s">
        <v>35</v>
      </c>
      <c r="F20" t="s">
        <v>57</v>
      </c>
    </row>
    <row r="21">
      <c r="A21">
        <v>1</v>
      </c>
      <c r="B21" t="s">
        <v>120</v>
      </c>
      <c r="C21" t="s">
        <v>101</v>
      </c>
      <c r="D21" s="11">
        <v>1</v>
      </c>
      <c r="E21" t="s">
        <v>35</v>
      </c>
      <c r="F21" t="s">
        <v>69</v>
      </c>
    </row>
    <row r="22">
      <c r="A22">
        <v>1</v>
      </c>
      <c r="B22" t="s">
        <v>121</v>
      </c>
      <c r="C22" t="s">
        <v>101</v>
      </c>
      <c r="D22" s="11">
        <v>4</v>
      </c>
      <c r="E22" t="s">
        <v>35</v>
      </c>
      <c r="F22" t="s">
        <v>90</v>
      </c>
    </row>
    <row r="23">
      <c r="A23">
        <v>1</v>
      </c>
      <c r="B23" t="s">
        <v>122</v>
      </c>
      <c r="C23" t="s">
        <v>101</v>
      </c>
      <c r="D23" s="11">
        <v>4</v>
      </c>
      <c r="E23" t="s">
        <v>35</v>
      </c>
      <c r="F23" t="s">
        <v>38</v>
      </c>
    </row>
    <row r="24">
      <c r="A24">
        <v>1</v>
      </c>
      <c r="B24" t="s">
        <v>123</v>
      </c>
      <c r="C24" t="s">
        <v>101</v>
      </c>
      <c r="D24" s="11">
        <v>5</v>
      </c>
      <c r="E24" t="s">
        <v>35</v>
      </c>
      <c r="F24" t="s">
        <v>77</v>
      </c>
    </row>
    <row r="25">
      <c r="A25">
        <v>1</v>
      </c>
      <c r="B25" t="s">
        <v>124</v>
      </c>
      <c r="C25" t="s">
        <v>101</v>
      </c>
      <c r="D25" s="11">
        <v>2</v>
      </c>
      <c r="E25" t="s">
        <v>25</v>
      </c>
      <c r="F25" t="s">
        <v>51</v>
      </c>
    </row>
    <row r="26">
      <c r="A26">
        <v>1</v>
      </c>
      <c r="B26" t="s">
        <v>125</v>
      </c>
      <c r="C26" t="s">
        <v>101</v>
      </c>
      <c r="D26" s="11">
        <v>0.015</v>
      </c>
      <c r="E26" t="s">
        <v>35</v>
      </c>
      <c r="F26" t="s">
        <v>54</v>
      </c>
    </row>
    <row r="27">
      <c r="A27">
        <v>1</v>
      </c>
      <c r="B27" t="s">
        <v>126</v>
      </c>
      <c r="C27" t="s">
        <v>101</v>
      </c>
      <c r="D27" s="11">
        <v>0.012</v>
      </c>
      <c r="E27" t="s">
        <v>35</v>
      </c>
      <c r="F27" t="s">
        <v>48</v>
      </c>
    </row>
    <row r="28">
      <c r="A28">
        <v>1</v>
      </c>
      <c r="B28" t="s">
        <v>127</v>
      </c>
      <c r="C28" t="s">
        <v>101</v>
      </c>
      <c r="D28" s="11">
        <v>1</v>
      </c>
      <c r="E28" t="s">
        <v>35</v>
      </c>
      <c r="F28" t="s">
        <v>34</v>
      </c>
    </row>
    <row r="29">
      <c r="A29">
        <v>1</v>
      </c>
      <c r="B29" t="s">
        <v>128</v>
      </c>
      <c r="C29" t="s">
        <v>101</v>
      </c>
      <c r="D29" s="11">
        <v>1</v>
      </c>
      <c r="E29" t="s">
        <v>35</v>
      </c>
      <c r="F29" t="s">
        <v>69</v>
      </c>
    </row>
    <row r="30">
      <c r="A30">
        <v>1</v>
      </c>
      <c r="B30" t="s">
        <v>128</v>
      </c>
      <c r="C30" t="s">
        <v>101</v>
      </c>
      <c r="D30" s="11">
        <v>4</v>
      </c>
      <c r="E30" t="s">
        <v>35</v>
      </c>
      <c r="F30" t="s">
        <v>69</v>
      </c>
    </row>
    <row r="31">
      <c r="A31">
        <v>1</v>
      </c>
      <c r="B31" t="s">
        <v>129</v>
      </c>
      <c r="C31" t="s">
        <v>101</v>
      </c>
      <c r="D31" s="11">
        <v>0.4</v>
      </c>
      <c r="E31" t="s">
        <v>35</v>
      </c>
      <c r="F31" t="s">
        <v>41</v>
      </c>
    </row>
    <row r="32">
      <c r="A32">
        <v>1</v>
      </c>
      <c r="B32" t="s">
        <v>130</v>
      </c>
      <c r="C32" t="s">
        <v>101</v>
      </c>
      <c r="D32" s="11">
        <v>0.25</v>
      </c>
      <c r="E32" t="s">
        <v>35</v>
      </c>
      <c r="F32" t="s">
        <v>77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131</v>
      </c>
      <c r="B1" t="s" s="2">
        <v>132</v>
      </c>
      <c r="C1" t="s" s="2">
        <v>133</v>
      </c>
      <c r="D1" t="s" s="2">
        <v>134</v>
      </c>
      <c r="E1" t="s" s="2">
        <v>135</v>
      </c>
      <c r="F1" t="s" s="2">
        <v>136</v>
      </c>
    </row>
    <row r="2">
      <c r="A2" t="s">
        <v>2</v>
      </c>
      <c r="B2">
        <v>1</v>
      </c>
      <c r="C2" t="s">
        <v>137</v>
      </c>
      <c r="D2" t="inlineStr" s="14">
        <is>
          <t>Mise en place du poste de travail C - Vérifier les D.L.C.,peser les denrées,sélectionner le matériel nécessaire. - Laver et désinfecter le matériel et le poste de travail en suivant les protocoles. O</t>
        </is>
      </c>
      <c r="E2" t="s" s="14"/>
      <c r="F2"/>
    </row>
    <row r="3">
      <c r="A3" t="s">
        <v>2</v>
      </c>
      <c r="B3">
        <v>2</v>
      </c>
      <c r="C3" t="s">
        <v>138</v>
      </c>
      <c r="D3" t="inlineStr" s="14">
        <is>
          <t>Préparations préliminaires 4 - La veille : faire tremper les haricots. - Déconditionner les dés de tomates surgelés suivant la procédure.Réserver. P - Laver et désinfecter les végétaux,suivant la procédure.Réserver au froid. - Confectionner un bouquet garni.Piquer un oignon avec les clous de girofle. L - Hacher les 4 kg d’oignons.Réserver. - Détailler en lardons la poitrine fraîche.Réserver au froid. E - Trancher le saucisson à l’ail en rondelles.Réserver au froid.</t>
        </is>
      </c>
      <c r="E3" t="s" s="14"/>
      <c r="F3"/>
    </row>
    <row r="4">
      <c r="A4" t="s">
        <v>2</v>
      </c>
      <c r="B4">
        <v>3</v>
      </c>
      <c r="C4" t="s">
        <v>139</v>
      </c>
      <c r="D4" t="s" s="14">
        <v>140</v>
      </c>
      <c r="E4" t="s" s="14"/>
      <c r="F4"/>
    </row>
    <row r="5">
      <c r="A5" t="s">
        <v>2</v>
      </c>
      <c r="B5">
        <v>4</v>
      </c>
      <c r="C5" t="s">
        <v>138</v>
      </c>
      <c r="D5" t="inlineStr" s="14">
        <is>
          <t>Marquer la cuisson des haricots 1 - Prévoir de faire tremper les haricots dans la marmite de cuisson le temps nécess saire. - Avant la cuisson,rincer plusieurs fois les haricots,en éliminant l’eau par la bonde robinet. - Couvrir largement d’eau froide les haricots.Porter à ébullition. - Écumer à l’aide d’une écumoire.Ajouter la garniture aromatique.Écumer à nouveau. - Cuire doucement.Saler aux 3/4 de la cuisson.Vérifier la cuisson.</t>
        </is>
      </c>
      <c r="E5" t="s" s="14"/>
      <c r="F5"/>
    </row>
    <row r="6">
      <c r="A6" t="s">
        <v>2</v>
      </c>
      <c r="B6">
        <v>5</v>
      </c>
      <c r="C6" t="s">
        <v>141</v>
      </c>
      <c r="D6" t="inlineStr" s="14">
        <is>
          <t>Assaisonner les haricots - Dans la sauteuse,à l’huile,faire revenir les oignons hachés et les lardons. - Ajouter les dés de tomates surgelés,la tomate concentrée,l’ail haché et l’assaisonnement. - Éventuellement,ajouter un peu de fond de cuisson des haricots. - Laisser cuire et réduire à feu doux afin d’obtenir la consistance d’une fondue. - Dans la sauteuse,ajouter les haricots à la fondue de tomates.Mélanger et lier l’eng semble.Rectifier l’assaisonnement.</t>
        </is>
      </c>
      <c r="E6" t="s" s="14"/>
      <c r="F6"/>
    </row>
    <row r="7">
      <c r="A7" t="s">
        <v>2</v>
      </c>
      <c r="B7">
        <v>6</v>
      </c>
      <c r="C7" t="s">
        <v>142</v>
      </c>
      <c r="D7" t="inlineStr" s="14">
        <is>
          <t>Mélanger le navarin aux haricots - Dans la sauteuse,ajouter le navarin d’agneau aux haricots.Mélanger délicatement les deux éléments à l’aide d’une écumoire. - Pour la cuisson du navarin au four en bacs GN 1/1,ajouter directement les haricots au navarin cuit dans leurs bacs de cuisson. - Agiter les bacs GN d’un mouvement circulaire pour lier tous les éléments.</t>
        </is>
      </c>
      <c r="E7" t="s" s="14"/>
      <c r="F7"/>
    </row>
    <row r="8">
      <c r="A8" t="s">
        <v>2</v>
      </c>
      <c r="B8">
        <v>7</v>
      </c>
      <c r="C8" t="s">
        <v>143</v>
      </c>
      <c r="D8" t="inlineStr" s="14">
        <is>
          <t>Terminer la préparation du cassoulet - Répartir dans les bacs de cassoulet,les rondelles de saucisson à l’ail ou les saucisses de Toulouse préalablement grillées (on peut aussi les chauffer et griller cette garniture à part et les réserver en bacs GN,pour faciliter le tri lors du service). - Saupoudrer la surface des bacs de cassoulet avec la chapelure. - Étager les bacs garnis en les espaçant sur l’échelle de cuisson. - Préchauffer le four en position chaleur sèche à la température de + 175 °C. - Enfourner.Gratiner.Respecter la procédure de fin de cuisson.Couvrir. - Stocker en armoire chaude et maintenir à + 63 °C à cœur,en attente de consommation.</t>
        </is>
      </c>
      <c r="E8" t="s" s="14"/>
      <c r="F8"/>
    </row>
    <row r="9">
      <c r="A9" t="s">
        <v>2</v>
      </c>
      <c r="B9">
        <v>8</v>
      </c>
      <c r="C9" t="s">
        <v>144</v>
      </c>
      <c r="D9" t="s" s="14">
        <v>145</v>
      </c>
      <c r="E9" t="s" s="14"/>
      <c r="F9"/>
    </row>
    <row r="10">
      <c r="A10" t="s">
        <v>2</v>
      </c>
      <c r="B10">
        <v>9</v>
      </c>
      <c r="C10"/>
      <c r="D10" t="inlineStr" s="14">
        <is>
          <t>Historique - Le halicot de mouton,dont on a fait à tort le haricot de mouton,était un ragoût de mouton aux fèves. - Dans le cassoulet de Toulouse,on peut y ajouter du confit de canard ou d’oie.</t>
        </is>
      </c>
      <c r="E10" t="s" s="14"/>
      <c r="F10"/>
    </row>
    <row r="11">
      <c r="A11" t="s">
        <v>146</v>
      </c>
      <c r="B11">
        <v>1</v>
      </c>
      <c r="C11" t="s">
        <v>137</v>
      </c>
      <c r="D11" t="inlineStr" s="14">
        <is>
          <t>Mise en place du poste de travail - Vérifier les D.L.C.,peser les denrées,sélectionner le matériel nécessaire. - Laver et désinfecter le matériel et le poste de travail en suivant les protocoles.</t>
        </is>
      </c>
      <c r="E11" t="s" s="14"/>
      <c r="F11"/>
    </row>
    <row r="12">
      <c r="A12" t="s">
        <v>146</v>
      </c>
      <c r="B12">
        <v>2</v>
      </c>
      <c r="C12" t="s">
        <v>147</v>
      </c>
      <c r="D12" t="inlineStr" s="14">
        <is>
          <t>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t>
        </is>
      </c>
      <c r="E12" t="s" s="14"/>
      <c r="F12" t="s">
        <v>148</v>
      </c>
    </row>
    <row r="13">
      <c r="A13" t="s">
        <v>146</v>
      </c>
      <c r="B13">
        <v>3</v>
      </c>
      <c r="C13" t="s">
        <v>149</v>
      </c>
      <c r="D13" t="inlineStr" s="14">
        <is>
          <t>Glacer les oignons grelots à brun - Déposer les petits oignons grelots dans un bac GN 1/1 H 45 et les glacer (voir fiche Petits oignons glacés à brun - Chapitre Légumes).</t>
        </is>
      </c>
      <c r="E13" t="s" s="14"/>
      <c r="F13" t="s">
        <v>150</v>
      </c>
    </row>
    <row r="14">
      <c r="A14" t="s">
        <v>146</v>
      </c>
      <c r="B14">
        <v>4</v>
      </c>
      <c r="C14" t="s">
        <v>139</v>
      </c>
      <c r="D14" t="inlineStr" s="14">
        <is>
          <t>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t>
        </is>
      </c>
      <c r="E14" t="s" s="14"/>
      <c r="F14" t="s">
        <v>151</v>
      </c>
    </row>
    <row r="15">
      <c r="A15" t="s">
        <v>146</v>
      </c>
      <c r="B15">
        <v>5</v>
      </c>
      <c r="C15" t="s">
        <v>152</v>
      </c>
      <c r="D15" t="s" s="14">
        <v>153</v>
      </c>
      <c r="E15" t="s" s="14"/>
      <c r="F15"/>
    </row>
    <row r="16">
      <c r="A16" t="s">
        <v>146</v>
      </c>
      <c r="B16">
        <v>6</v>
      </c>
      <c r="C16" t="s">
        <v>154</v>
      </c>
      <c r="D16" t="inlineStr" s="14">
        <is>
          <t>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t>
        </is>
      </c>
      <c r="E16" t="s" s="14"/>
      <c r="F16" t="s">
        <v>155</v>
      </c>
    </row>
    <row r="17">
      <c r="A17" t="s">
        <v>156</v>
      </c>
      <c r="B17">
        <v>1</v>
      </c>
      <c r="C17" t="s">
        <v>157</v>
      </c>
      <c r="D17" t="s" s="14">
        <v>158</v>
      </c>
      <c r="E17" t="s" s="14"/>
      <c r="F17"/>
    </row>
    <row r="18">
      <c r="A18" t="s">
        <v>159</v>
      </c>
      <c r="B18">
        <v>1</v>
      </c>
      <c r="C18" t="s">
        <v>160</v>
      </c>
      <c r="D18" t="inlineStr" s="14">
        <is>
          <t>Trier et laver soigneusement les tiges de persil, les branches de céleri et les feuilles de poireau. Ne pas utiliser des tiges ayant séjourné trop longtemps dans l'eau (risque de fermentation).</t>
        </is>
      </c>
      <c r="E18" t="s" s="14"/>
      <c r="F18"/>
    </row>
    <row r="19">
      <c r="A19" t="s">
        <v>159</v>
      </c>
      <c r="B19">
        <v>2</v>
      </c>
      <c r="C19" t="s">
        <v>160</v>
      </c>
      <c r="D19" t="s" s="14">
        <v>161</v>
      </c>
      <c r="E19" t="s" s="14"/>
      <c r="F19"/>
    </row>
    <row r="20">
      <c r="A20" t="s">
        <v>159</v>
      </c>
      <c r="B20">
        <v>3</v>
      </c>
      <c r="C20" t="s">
        <v>162</v>
      </c>
      <c r="D20" t="inlineStr" s="14">
        <is>
          <t>Composer le bouquet garni selon l'utilisation : base = tiges de persil + thym + laurier. Pour fonds blancs et pochés : ajouter blanc de poireau et céleri en branches. Pour gibelotte : ajouter romarin. Pour légumes secs : ajouter sarriette.</t>
        </is>
      </c>
      <c r="E20" t="s" s="14"/>
      <c r="F20"/>
    </row>
    <row r="21">
      <c r="A21" t="s">
        <v>159</v>
      </c>
      <c r="B21">
        <v>4</v>
      </c>
      <c r="C21" t="s">
        <v>163</v>
      </c>
      <c r="D21" t="inlineStr" s="14">
        <is>
          <t>Lier le bouquet garni en fagot bien serré avec de la ficelle de cuisine. Le rôle des aromates étant de parfumer, des produits de mauvaise qualité ou de fraîcheur insuffisante donnent un très mauvais résultat.</t>
        </is>
      </c>
      <c r="E21" t="s" s="14"/>
      <c r="F2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s>
  <sheetData>
    <row r="1" customHeight="1" ht="24">
      <c r="A1" t="s" s="7">
        <v>164</v>
      </c>
      <c r="B1"/>
      <c r="C1"/>
      <c r="D1"/>
    </row>
    <row r="2">
      <c r="A2" t="str" s="15">
        <f>"GRO_CDC_148 · GRO.COMPLETS · référence : "&amp;Besoins!B3&amp;" "&amp;Besoins!C3&amp;" · multiplicateur réglable sur la feuille ""Besoins"""</f>
        <v>GRO_CDC_148 · GRO.COMPLETS · référence : 100 pc · multiplicateur réglable sur la feuille </v>
      </c>
      <c r="B2"/>
      <c r="C2"/>
      <c r="D2"/>
    </row>
    <row r="3">
      <c r="A3"/>
      <c r="B3"/>
      <c r="C3"/>
      <c r="D3"/>
    </row>
    <row r="4">
      <c r="A4" t="s" s="16">
        <v>165</v>
      </c>
      <c r="B4"/>
      <c r="C4"/>
      <c r="D4"/>
    </row>
    <row r="5">
      <c r="A5" t="s" s="17">
        <v>166</v>
      </c>
      <c r="B5" t="str" s="14">
        <f>"[METTRE EN PLACE] "&amp;Procedure!D2</f>
        <v>[METTRE EN PLACE] Mise en place du poste de travail C - Vérifier les D.L.C.,peser les denrées,sélectionner le matériel nécessaire. - Laver et désinfecter le matériel et le poste de travail en suivant les protocoles. O</v>
      </c>
      <c r="C5"/>
      <c r="D5"/>
    </row>
    <row r="6">
      <c r="A6" t="s" s="17">
        <v>167</v>
      </c>
      <c r="B6" t="str" s="14">
        <f>"[TREMPER] "&amp;Procedure!D3</f>
        <v>[TREMPER] Préparations préliminaires 4 - La veille : faire tremper les haricots. - Déconditionner les dés de tomates surgelés suivant la procédure.Réserver. P - Laver et désinfecter les végétaux,suivant la procédure.Réserver au froid. - Confectionner un bouquet garni.Piquer un oignon avec les clous de girofle. L - Hacher les 4 kg d’oignons.Réserver. - Détailler en lardons la poitrine fraîche.Réserver au froid. E - Trancher le saucisson à l’ail en rondelles.Réserver au froid.</v>
      </c>
      <c r="C6"/>
      <c r="D6"/>
    </row>
    <row r="7">
      <c r="A7" t="s" s="17">
        <v>168</v>
      </c>
      <c r="B7" t="str" s="14">
        <f>"[MARQUER] "&amp;Procedure!D4</f>
        <v>[MARQUER] Marquer la cuisson du navarin - Marquer la cuisson du navarin en se référant à la fiche technique de fabrication au S g chapitre des viandes.</v>
      </c>
      <c r="C7"/>
      <c r="D7"/>
    </row>
    <row r="8">
      <c r="A8" t="s" s="17">
        <v>169</v>
      </c>
      <c r="B8" t="str" s="14">
        <f>"[TREMPER] "&amp;Procedure!D5</f>
        <v>[TREMPER] Marquer la cuisson des haricots 1 - Prévoir de faire tremper les haricots dans la marmite de cuisson le temps nécess saire. - Avant la cuisson,rincer plusieurs fois les haricots,en éliminant l’eau par la bonde robinet. - Couvrir largement d’eau froide les haricots.Porter à ébullition. - Écumer à l’aide d’une écumoire.Ajouter la garniture aromatique.Écumer à nouveau. - Cuire doucement.Saler aux 3/4 de la cuisson.Vérifier la cuisson.</v>
      </c>
      <c r="C8"/>
      <c r="D8"/>
    </row>
    <row r="9">
      <c r="A9" t="s" s="17">
        <v>170</v>
      </c>
      <c r="B9" t="str" s="14">
        <f>"[ASSAISONNER] "&amp;Procedure!D6</f>
        <v>[ASSAISONNER] Assaisonner les haricots - Dans la sauteuse,à l’huile,faire revenir les oignons hachés et les lardons. - Ajouter les dés de tomates surgelés,la tomate concentrée,l’ail haché et l’assaisonnement. - Éventuellement,ajouter un peu de fond de cuisson des haricots. - Laisser cuire et réduire à feu doux afin d’obtenir la consistance d’une fondue. - Dans la sauteuse,ajouter les haricots à la fondue de tomates.Mélanger et lier l’eng semble.Rectifier l’assaisonnement.</v>
      </c>
      <c r="C9"/>
      <c r="D9"/>
    </row>
    <row r="10">
      <c r="A10" t="s" s="17">
        <v>171</v>
      </c>
      <c r="B10" t="str" s="14">
        <f>"[MÉLANGER] "&amp;Procedure!D7</f>
        <v>[MÉLANGER] Mélanger le navarin aux haricots - Dans la sauteuse,ajouter le navarin d’agneau aux haricots.Mélanger délicatement les deux éléments à l’aide d’une écumoire. - Pour la cuisson du navarin au four en bacs GN 1/1,ajouter directement les haricots au navarin cuit dans leurs bacs de cuisson. - Agiter les bacs GN d’un mouvement circulaire pour lier tous les éléments.</v>
      </c>
      <c r="C10"/>
      <c r="D10"/>
    </row>
    <row r="11">
      <c r="A11" t="s" s="17">
        <v>172</v>
      </c>
      <c r="B11" t="str" s="14">
        <f>"[TERMINER] "&amp;Procedure!D8</f>
        <v>[TERMINER] Terminer la préparation du cassoulet - Répartir dans les bacs de cassoulet,les rondelles de saucisson à l’ail ou les saucisses de Toulouse préalablement grillées (on peut aussi les chauffer et griller cette garniture à part et les réserver en bacs GN,pour faciliter le tri lors du service). - Saupoudrer la surface des bacs de cassoulet avec la chapelure. - Étager les bacs garnis en les espaçant sur l’échelle de cuisson. - Préchauffer le four en position chaleur sèche à la température de + 175 °C. - Enfourner.Gratiner.Respecter la procédure de fin de cuisson.Couvrir. - Stocker en armoire chaude et maintenir à + 63 °C à cœur,en attente de consommation.</v>
      </c>
      <c r="C11"/>
      <c r="D11"/>
    </row>
    <row r="12">
      <c r="A12" t="s" s="17">
        <v>173</v>
      </c>
      <c r="B12" t="str" s="14">
        <f>"[SERVIR] "&amp;Procedure!D9</f>
        <v>[SERVIR] Servir - Servir le cassoulet en prenant soin de mettre en évidence la viande du navarin,la saucisse ou le saucisson.</v>
      </c>
      <c r="C12"/>
      <c r="D12"/>
    </row>
    <row r="13">
      <c r="A13" t="s" s="17">
        <v>174</v>
      </c>
      <c r="B13" t="str" s="14">
        <f>Procedure!D10</f>
        <v>Historique - Le halicot de mouton,dont on a fait à tort le haricot de mouton,était un ragoût de mouton aux fèves. - Dans le cassoulet de Toulouse,on peut y ajouter du confit de canard ou d’oie.</v>
      </c>
      <c r="C13"/>
      <c r="D13"/>
    </row>
    <row r="14">
      <c r="A14"/>
      <c r="B14"/>
      <c r="C14"/>
      <c r="D14"/>
    </row>
    <row r="15">
      <c r="A15" t="s" s="16">
        <v>175</v>
      </c>
      <c r="B15"/>
      <c r="C15"/>
      <c r="D15"/>
    </row>
    <row r="16">
      <c r="A16" t="s" s="17">
        <v>166</v>
      </c>
      <c r="B16" t="str" s="14">
        <f>"[METTRE EN PLACE] "&amp;Procedure!D11</f>
        <v>[METTRE EN PLACE] Mise en place du poste de travail - Vérifier les D.L.C.,peser les denrées,sélectionner le matériel nécessaire. - Laver et désinfecter le matériel et le poste de travail en suivant les protocoles.</v>
      </c>
      <c r="C16"/>
      <c r="D16"/>
    </row>
    <row r="17">
      <c r="A17" t="s" s="17">
        <v>167</v>
      </c>
      <c r="B17" t="str" s="14">
        <f>"[PRÉPARER] "&amp;Procedure!D12</f>
        <v>[PRÉPARER] 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v>
      </c>
      <c r="C17"/>
      <c r="D17"/>
    </row>
    <row r="18">
      <c r="A18" t="s" s="17">
        <v>168</v>
      </c>
      <c r="B18" t="str" s="14">
        <f>"[GLACER] "&amp;Procedure!D13</f>
        <v>[GLACER] Glacer les oignons grelots à brun - Déposer les petits oignons grelots dans un bac GN 1/1 H 45 et les glacer (voir fiche Petits oignons glacés à brun - Chapitre Légumes).</v>
      </c>
      <c r="C18"/>
      <c r="D18"/>
    </row>
    <row r="19">
      <c r="A19" t="s" s="17">
        <v>169</v>
      </c>
      <c r="B19" t="str" s="14">
        <f>"[MARQUER] "&amp;Procedure!D14</f>
        <v>[MARQUER] 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v>
      </c>
      <c r="C19"/>
      <c r="D19"/>
    </row>
    <row r="20">
      <c r="A20" t="s" s="17">
        <v>170</v>
      </c>
      <c r="B20" t="str" s="14">
        <f>"[DRESSER] "&amp;Procedure!D15</f>
        <v>[DRESSER] Dresser et servir - Servir 2 morceaux de viande garnis de petits oignons grelots glacés à brun par assiette. - Persiller au départ de l’assiette.</v>
      </c>
      <c r="C20"/>
      <c r="D20"/>
    </row>
    <row r="21">
      <c r="A21" t="s" s="17">
        <v>171</v>
      </c>
      <c r="B21" t="str" s="14">
        <f>"[SAUTER] "&amp;Procedure!D16</f>
        <v>[SAUTER] 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v>
      </c>
      <c r="C21"/>
      <c r="D21"/>
    </row>
    <row r="22">
      <c r="A22"/>
      <c r="B22"/>
      <c r="C22"/>
      <c r="D22"/>
    </row>
    <row r="23">
      <c r="A23" t="s" s="16">
        <v>176</v>
      </c>
      <c r="B23"/>
      <c r="C23"/>
      <c r="D23"/>
    </row>
    <row r="24">
      <c r="A24" t="s" s="17">
        <v>166</v>
      </c>
      <c r="B24" t="str" s="14">
        <f>"[DISSOUDRE] "&amp;Procedure!D17</f>
        <v>[DISSOUDRE] Délayer la poudre dans l'eau froide en fouettant, puis porter à ébullition en remuant régulièrement.</v>
      </c>
      <c r="C24"/>
      <c r="D24"/>
    </row>
    <row r="25">
      <c r="A25"/>
      <c r="B25"/>
      <c r="C25"/>
      <c r="D25"/>
    </row>
    <row r="26">
      <c r="A26" t="s" s="16">
        <v>177</v>
      </c>
      <c r="B26"/>
      <c r="C26"/>
      <c r="D26"/>
    </row>
    <row r="27">
      <c r="A27" t="s" s="17">
        <v>166</v>
      </c>
      <c r="B27" t="str" s="14">
        <f>"[TRIER] "&amp;Procedure!D18</f>
        <v>[TRIER] Trier et laver soigneusement les tiges de persil, les branches de céleri et les feuilles de poireau. Ne pas utiliser des tiges ayant séjourné trop longtemps dans l'eau (risque de fermentation).</v>
      </c>
      <c r="C27"/>
      <c r="D27"/>
    </row>
    <row r="28">
      <c r="A28" t="s" s="17">
        <v>167</v>
      </c>
      <c r="B28" t="str" s="14">
        <f>"[TRIER] "&amp;Procedure!D19</f>
        <v>[TRIER] Choisir un excellent thym très odorant, le trier, le laver, le sécher doucement. Laver, sécher et effeuiller le laurier.</v>
      </c>
      <c r="C28"/>
      <c r="D28"/>
    </row>
    <row r="29">
      <c r="A29" t="s" s="17">
        <v>168</v>
      </c>
      <c r="B29" t="str" s="14">
        <f>"[FOURRER] "&amp;Procedure!D20</f>
        <v>[FOURRER] Composer le bouquet garni selon l'utilisation : base = tiges de persil + thym + laurier. Pour fonds blancs et pochés : ajouter blanc de poireau et céleri en branches. Pour gibelotte : ajouter romarin. Pour légumes secs : ajouter sarriette.</v>
      </c>
      <c r="C29"/>
      <c r="D29"/>
    </row>
    <row r="30">
      <c r="A30" t="s" s="17">
        <v>169</v>
      </c>
      <c r="B30" t="str" s="14">
        <f>"[LIER] "&amp;Procedure!D21</f>
        <v>[LIER] Lier le bouquet garni en fagot bien serré avec de la ficelle de cuisine. Le rôle des aromates étant de parfumer, des produits de mauvaise qualité ou de fraîcheur insuffisante donnent un très mauvais résultat.</v>
      </c>
      <c r="C30"/>
      <c r="D30"/>
    </row>
    <row r="31">
      <c r="A31"/>
      <c r="B31"/>
      <c r="C31"/>
      <c r="D31"/>
    </row>
    <row r="32">
      <c r="A32" t="s" s="18">
        <v>22</v>
      </c>
      <c r="B32"/>
      <c r="C32"/>
      <c r="D32"/>
    </row>
  </sheetData>
  <sheetProtection sheet="1"/>
  <mergeCells count="27">
    <mergeCell ref="A1:D1"/>
    <mergeCell ref="A2:D2"/>
    <mergeCell ref="A4:D4"/>
    <mergeCell ref="B5:D5"/>
    <mergeCell ref="B6:D6"/>
    <mergeCell ref="B7:D7"/>
    <mergeCell ref="B8:D8"/>
    <mergeCell ref="B9:D9"/>
    <mergeCell ref="B10:D10"/>
    <mergeCell ref="B11:D11"/>
    <mergeCell ref="B12:D12"/>
    <mergeCell ref="B13:D13"/>
    <mergeCell ref="A15:D15"/>
    <mergeCell ref="B16:D16"/>
    <mergeCell ref="B17:D17"/>
    <mergeCell ref="B18:D18"/>
    <mergeCell ref="B19:D19"/>
    <mergeCell ref="B20:D20"/>
    <mergeCell ref="B21:D21"/>
    <mergeCell ref="A23:D23"/>
    <mergeCell ref="B24:D24"/>
    <mergeCell ref="A26:D26"/>
    <mergeCell ref="B27:D27"/>
    <mergeCell ref="B28:D28"/>
    <mergeCell ref="B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2026-09-15T14:54:18Z</dcterms:created>
  <dc:title>HARICOT DE MOUTON</dc:title>
  <dc:subject/>
  <dc:creator>CUIS.web</dc:creator>
  <cp:lastModifiedBy/>
  <cp:keywords/>
  <dc:description>Export automatique — moteur récursif d'origine : Bernard Vandendaele</dc:description>
  <cp:category/>
  <dc:language>en-US</dc:language>
  <dcterms:modified xsi:type="dcterms:W3CDTF">2026-09-15T14:54:18Z</dcterms:modified>
  <cp:revision>1</cp:revision>
</cp:coreProperties>
</file>