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<sst xmlns="http://schemas.openxmlformats.org/spreadsheetml/2006/main" count="91" uniqueCount="91">
  <si>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</si>
  <si>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</si>
  <si>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</si>
  <si>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</si>
  <si>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</si>
  <si>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</si>
  <si>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</si>
  <si>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</si>
  <si>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</si>
  <si>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</si>
  <si>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</si>
  <si>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</si>
  <si>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</si>
  <si>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</si>
  <si>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</si>
  <si>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</si>
  <si>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</si>
  <si>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</si>
  <si>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</si>
  <si>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</si>
  <si>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</si>
  <si>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</si>
  <si>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</si>
  <si>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MEL-HERBES-PRO</t>
  </si>
  <si>
    <t>Herbes de Provence</t>
  </si>
  <si>
    <t>Mélanges et épices composées</t>
  </si>
  <si>
    <t>FOND-VEAU-LIQ</t>
  </si>
  <si>
    <t>Fond de veau lié PAE (brick 1L)</t>
  </si>
  <si>
    <t>Fonds liquides prêts à l'emploi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</si>
  <si>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</si>
  <si>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</si>
  <si>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</si>
  <si>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</si>
  <si>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</si>
  <si>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</si>
  <si>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</si>
  <si>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</si>
  <si>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</si>
  <si>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RNM4G100918</t>
  </si>
  <si>
    <t>Oignons émincés 4G</t>
  </si>
  <si>
    <t>Légumes 4ème et 5ème gamme</t>
  </si>
  <si>
    <t>PATE-SPAGHETTI</t>
  </si>
  <si>
    <t>Spaghetti n°5 secs</t>
  </si>
  <si>
    <t>Pâtes sèches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</si>
  <si>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</si>
  <si>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</si>
  <si>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</si>
  <si>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</si>
  <si>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</si>
  <si>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</si>
  <si>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</si>
  <si>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</si>
  <si>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</si>
  <si>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</si>
  <si>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SPAGHETTIS BOLOGNAISES</t>
  </si>
  <si>
    <t>METTRE EN PLACE</t>
  </si>
  <si>
    <t>METTRE</t>
  </si>
  <si>
    <t>88 min (repos)</t>
  </si>
  <si>
    <t>SAUTER</t>
  </si>
  <si>
    <t>24 min (repos)</t>
  </si>
  <si>
    <t>BOUILLIR</t>
  </si>
  <si>
    <t>31 min (cuisson)</t>
  </si>
  <si>
    <t>DRESSER</t>
  </si>
  <si>
    <t>Dresser les spaghettis - Servir les spaghettis à l’assiette accompagnés de sauce bolognaise disposée sur le dessus. - Proposer du gruyère râpé ou du parmesan.</t>
  </si>
  <si>
    <t>125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</si>
  <si>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</si>
  <si>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</si>
  <si>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</si>
  <si>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</si>
  <si>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</si>
  <si>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Spaghetti n°5 secs</t>
  </si>
  <si>
    <t>matiere</t>
  </si>
  <si>
    <t xml:space="preserve">    ↳ Beurre doux 82% MG plaquette</t>
  </si>
  <si>
    <t xml:space="preserve">    ↳ Gruyère râpé vrac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</si>
  <si>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</si>
  <si>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</si>
  <si>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</si>
  <si>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Fond de veau lié PAE (brick 1L)</t>
  </si>
  <si>
    <t xml:space="preserve">    ↳ Huile de tournesol raffinée vrac</t>
  </si>
  <si>
    <t xml:space="preserve">    ↳ Tomates concassées en dés (boîte)</t>
  </si>
  <si>
    <t xml:space="preserve">    ↳ Concentré de tomate double</t>
  </si>
  <si>
    <t xml:space="preserve">    ↳ Herbes de Provence</t>
  </si>
  <si>
    <t>Fiche technique — SPAGHETTIS BOLOGNAISES</t>
  </si>
  <si>
    <t>SPAGHETTIS BOLOGNAISES  GRO_CDC_146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</si>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</sst>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E8*2.8</f>
        <v>1.4</v>
      </c>
    </row>
    <row r="9">
      <c r="A9" t="s">
        <v>20</v>
      </c>
      <c r="B9" t="s">
        <v>21</v>
      </c>
      <c r="C9" t="s">
        <v>22</v>
      </c>
      <c r="D9" s="4">
        <v>1.6</v>
      </c>
      <c r="E9" s="6">
        <f>D9*$B$2</f>
        <v>1.6</v>
      </c>
      <c r="F9" t="s">
        <v>19</v>
      </c>
      <c r="G9" s="8">
        <f>E9*1.15</f>
        <v>1.84</v>
      </c>
    </row>
    <row r="10">
      <c r="A10" t="s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19</v>
      </c>
      <c r="G10" s="8">
        <f>E10*9.5</f>
        <v>0.095</v>
      </c>
    </row>
    <row r="11">
      <c r="A11" t="s">
        <v>26</v>
      </c>
      <c r="B11" t="s">
        <v>27</v>
      </c>
      <c r="C11" t="s">
        <v>28</v>
      </c>
      <c r="D11" s="4">
        <v>10</v>
      </c>
      <c r="E11" s="6">
        <f>D11*$B$2</f>
        <v>10</v>
      </c>
      <c r="F11" t="s">
        <v>15</v>
      </c>
      <c r="G11" s="8">
        <f>E11*4.5</f>
        <v>45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8">
        <f>E12*1.05</f>
        <v>0.525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19</v>
      </c>
      <c r="G13" s="8">
        <f>E13*5.2</f>
        <v>5.2</v>
      </c>
    </row>
    <row r="14">
      <c r="A14" t="s">
        <v>35</v>
      </c>
      <c r="B14" t="s">
        <v>36</v>
      </c>
      <c r="C14" t="s">
        <v>37</v>
      </c>
      <c r="D14" s="4">
        <v>2.5</v>
      </c>
      <c r="E14" s="6">
        <f>D14*$B$2</f>
        <v>2.5</v>
      </c>
      <c r="F14" t="s">
        <v>19</v>
      </c>
      <c r="G14" s="8">
        <f>E14*8.5</f>
        <v>21.25</v>
      </c>
    </row>
    <row r="15">
      <c r="A15" t="s">
        <v>38</v>
      </c>
      <c r="B15" t="s">
        <v>39</v>
      </c>
      <c r="C15" t="s">
        <v>40</v>
      </c>
      <c r="D15" s="4">
        <v>2.5</v>
      </c>
      <c r="E15" s="6">
        <f>D15*$B$2</f>
        <v>2.5</v>
      </c>
      <c r="F15" t="s">
        <v>19</v>
      </c>
      <c r="G15" s="8">
        <f>E15*4.32</f>
        <v>10.8</v>
      </c>
    </row>
    <row r="16">
      <c r="A16" t="s">
        <v>41</v>
      </c>
      <c r="B16" t="s">
        <v>42</v>
      </c>
      <c r="C16" t="s">
        <v>43</v>
      </c>
      <c r="D16" s="4">
        <v>8</v>
      </c>
      <c r="E16" s="6">
        <f>D16*$B$2</f>
        <v>8</v>
      </c>
      <c r="F16" t="s">
        <v>19</v>
      </c>
      <c r="G16" s="8">
        <f>E16*1.2</f>
        <v>9.6</v>
      </c>
    </row>
    <row r="17">
      <c r="A17" t="s">
        <v>44</v>
      </c>
      <c r="B17" t="s">
        <v>45</v>
      </c>
      <c r="C17" t="s">
        <v>46</v>
      </c>
      <c r="D17" s="4">
        <v>0.2</v>
      </c>
      <c r="E17" s="6">
        <f>D17*$B$2</f>
        <v>0.2</v>
      </c>
      <c r="F17" t="s">
        <v>19</v>
      </c>
      <c r="G17" s="8">
        <f>E17*9.26</f>
        <v>1.852</v>
      </c>
    </row>
    <row r="18">
      <c r="A18"/>
      <c r="B18"/>
      <c r="C18"/>
      <c r="D18"/>
      <c r="E18"/>
      <c r="F18" t="s" s="9">
        <v>47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1">
        <is>
          <t>Mise en place du poste de travail C - Vérifier les D.L.C.,peser les denrées,sélectionner le matériel. - Désinfecter le matériel et le poste de travail suivant la procédure. O</t>
        </is>
      </c>
      <c r="E2" t="s" s="11"/>
      <c r="F2"/>
    </row>
    <row r="3">
      <c r="A3" t="s">
        <v>54</v>
      </c>
      <c r="B3">
        <v>2</v>
      </c>
      <c r="C3" t="s">
        <v>56</v>
      </c>
      <c r="D3" t="inlineStr" s="11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E3" t="s" s="11"/>
      <c r="F3" t="s">
        <v>57</v>
      </c>
    </row>
    <row r="4">
      <c r="A4" t="s">
        <v>54</v>
      </c>
      <c r="B4">
        <v>3</v>
      </c>
      <c r="C4" t="s">
        <v>58</v>
      </c>
      <c r="D4" t="inlineStr" s="11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E4" t="s" s="11"/>
      <c r="F4" t="s">
        <v>59</v>
      </c>
    </row>
    <row r="5">
      <c r="A5" t="s">
        <v>54</v>
      </c>
      <c r="B5">
        <v>4</v>
      </c>
      <c r="C5" t="s">
        <v>60</v>
      </c>
      <c r="D5" t="inlineStr" s="11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E5" t="s" s="11"/>
      <c r="F5" t="s">
        <v>61</v>
      </c>
    </row>
    <row r="6">
      <c r="A6" t="s">
        <v>54</v>
      </c>
      <c r="B6">
        <v>5</v>
      </c>
      <c r="C6" t="s">
        <v>62</v>
      </c>
      <c r="D6" t="s" s="11">
        <v>63</v>
      </c>
      <c r="E6" t="s" s="11"/>
      <c r="F6"/>
    </row>
    <row r="7">
      <c r="A7" t="s">
        <v>54</v>
      </c>
      <c r="B7">
        <v>6</v>
      </c>
      <c r="C7"/>
      <c r="D7" t="inlineStr" s="11">
        <is>
          <t>Commentaires - Pour la cuisson des spaghettis,on peut ajouter à l’eau de cuisson 1 litre d’huile d’olive. - On peut gratiner les spaghettis bolognaises dressés en bacs GN 1/1 H 65.</t>
        </is>
      </c>
      <c r="E7" t="s" s="11"/>
      <c r="F7" t="s">
        <v>64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54</v>
      </c>
      <c r="C2" t="s">
        <v>69</v>
      </c>
      <c r="D2" s="6">
        <f>'Besoins'!$B$2*100</f>
        <v>100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'Besoins'!$B$2*8</f>
        <v>8</v>
      </c>
      <c r="E3" t="s">
        <v>19</v>
      </c>
    </row>
    <row r="4">
      <c r="A4">
        <v>1</v>
      </c>
      <c r="B4" t="s">
        <v>72</v>
      </c>
      <c r="C4" t="s">
        <v>71</v>
      </c>
      <c r="D4" s="6">
        <f>'Besoins'!$B$2*1</f>
        <v>1</v>
      </c>
      <c r="E4" t="s">
        <v>19</v>
      </c>
    </row>
    <row r="5">
      <c r="A5">
        <v>1</v>
      </c>
      <c r="B5" t="s">
        <v>73</v>
      </c>
      <c r="C5" t="s">
        <v>71</v>
      </c>
      <c r="D5" s="6">
        <f>'Besoins'!$B$2*2.5</f>
        <v>2.5</v>
      </c>
      <c r="E5" t="s">
        <v>19</v>
      </c>
    </row>
    <row r="6">
      <c r="A6">
        <v>1</v>
      </c>
      <c r="B6" t="s">
        <v>74</v>
      </c>
      <c r="C6" t="s">
        <v>71</v>
      </c>
      <c r="D6" s="6">
        <f>'Besoins'!$B$2*2.5</f>
        <v>2.5</v>
      </c>
      <c r="E6" t="s">
        <v>19</v>
      </c>
    </row>
    <row r="7">
      <c r="A7">
        <v>1</v>
      </c>
      <c r="B7" t="s">
        <v>75</v>
      </c>
      <c r="C7" t="s">
        <v>71</v>
      </c>
      <c r="D7" s="6">
        <f>'Besoins'!$B$2*0.2</f>
        <v>0.2</v>
      </c>
      <c r="E7" t="s">
        <v>19</v>
      </c>
    </row>
    <row r="8">
      <c r="A8">
        <v>1</v>
      </c>
      <c r="B8" t="s">
        <v>76</v>
      </c>
      <c r="C8" t="s">
        <v>71</v>
      </c>
      <c r="D8" s="6">
        <f>'Besoins'!$B$2*3</f>
        <v>3</v>
      </c>
      <c r="E8" t="s">
        <v>15</v>
      </c>
    </row>
    <row r="9">
      <c r="A9">
        <v>1</v>
      </c>
      <c r="B9" t="s">
        <v>77</v>
      </c>
      <c r="C9" t="s">
        <v>71</v>
      </c>
      <c r="D9" s="6">
        <f>'Besoins'!$B$2*10</f>
        <v>10</v>
      </c>
      <c r="E9" t="s">
        <v>15</v>
      </c>
    </row>
    <row r="10">
      <c r="A10">
        <v>1</v>
      </c>
      <c r="B10" t="s">
        <v>78</v>
      </c>
      <c r="C10" t="s">
        <v>71</v>
      </c>
      <c r="D10" s="6">
        <f>'Besoins'!$B$2*0.5</f>
        <v>0.5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'Besoins'!$B$2*1.6</f>
        <v>1.6</v>
      </c>
      <c r="E11" t="s">
        <v>19</v>
      </c>
    </row>
    <row r="12">
      <c r="A12">
        <v>1</v>
      </c>
      <c r="B12" t="s">
        <v>80</v>
      </c>
      <c r="C12" t="s">
        <v>71</v>
      </c>
      <c r="D12" s="6">
        <f>'Besoins'!$B$2*0.5</f>
        <v>0.5</v>
      </c>
      <c r="E12" t="s">
        <v>19</v>
      </c>
    </row>
    <row r="13">
      <c r="A13">
        <v>1</v>
      </c>
      <c r="B13" t="s">
        <v>81</v>
      </c>
      <c r="C13" t="s">
        <v>71</v>
      </c>
      <c r="D13" s="6">
        <f>'Besoins'!$B$2*0.01</f>
        <v>0.01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2">
        <f>"GRO_CDC_146 · GRO.COMPLETS · référence : "&amp;Besoins!B3&amp;" "&amp;Besoins!C3&amp;" · multiplicateur réglable sur la feuille ""Besoins"""</f>
        <v>GRO_CDC_146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83</v>
      </c>
      <c r="B4"/>
      <c r="C4"/>
      <c r="D4"/>
    </row>
    <row r="5">
      <c r="A5" t="s" s="14">
        <v>84</v>
      </c>
      <c r="B5" t="str" s="11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4">
        <v>85</v>
      </c>
      <c r="B6" t="str" s="11">
        <f>"[METTRE] "&amp;Procedure!D3</f>
        <v>[METTRE] 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v>
      </c>
      <c r="C6"/>
      <c r="D6"/>
    </row>
    <row r="7">
      <c r="A7" t="s" s="14">
        <v>86</v>
      </c>
      <c r="B7" t="str" s="11">
        <f>"[SAUTER] "&amp;Procedure!D4</f>
        <v>[SAUTER] 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v>
      </c>
      <c r="C7"/>
      <c r="D7"/>
    </row>
    <row r="8">
      <c r="A8" t="s" s="14">
        <v>87</v>
      </c>
      <c r="B8" t="str" s="11">
        <f>"[BOUILLIR] "&amp;Procedure!D5</f>
        <v>[BOUILLIR] 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v>
      </c>
      <c r="C8"/>
      <c r="D8"/>
    </row>
    <row r="9">
      <c r="A9" t="s" s="14">
        <v>88</v>
      </c>
      <c r="B9" t="str" s="11">
        <f>"[DRESSER] "&amp;Procedure!D6</f>
        <v>[DRESSER] Dresser les spaghettis - Servir les spaghettis à l’assiette accompagnés de sauce bolognaise disposée sur le dessus. - Proposer du gruyère râpé ou du parmesan.</v>
      </c>
      <c r="C9"/>
      <c r="D9"/>
    </row>
    <row r="10">
      <c r="A10" t="s" s="14">
        <v>89</v>
      </c>
      <c r="B10" t="str" s="11">
        <f>Procedure!D7</f>
        <v>Commentaires - Pour la cuisson des spaghettis,on peut ajouter à l’eau de cuisson 1 litre d’huile d’olive. - On peut gratiner les spaghettis bolognaises dressés en bacs GN 1/1 H 65.</v>
      </c>
      <c r="C10"/>
      <c r="D10"/>
    </row>
    <row r="11">
      <c r="A11"/>
      <c r="B11"/>
      <c r="C11"/>
      <c r="D11"/>
    </row>
    <row r="12">
      <c r="A12" t="s" s="15">
        <v>90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2026-09-15T12:39:03Z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2026-09-15T12:39:03Z</dcterms:modified>
  <cp:revision>1</cp:revision>
</cp:coreProperties>
</file>