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<sst xmlns="http://schemas.openxmlformats.org/spreadsheetml/2006/main" count="87" uniqueCount="87">
  <si>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</si>
  <si>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</si>
  <si>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</si>
  <si>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</si>
  <si>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</si>
  <si>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</si>
  <si>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</si>
  <si>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</si>
  <si>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</si>
  <si>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</si>
  <si>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</si>
  <si>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</si>
  <si>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</si>
  <si>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</si>
  <si>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</si>
  <si>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</si>
  <si>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</si>
  <si>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</si>
  <si>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</si>
  <si>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</si>
  <si>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</si>
  <si>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</si>
  <si>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</si>
  <si>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</si>
  <si>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</si>
  <si>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</si>
  <si>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</si>
  <si>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</si>
  <si>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</si>
  <si>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</si>
  <si>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</si>
  <si>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</si>
  <si>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</si>
  <si>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</si>
  <si>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</si>
  <si>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</si>
  <si>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</si>
  <si>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</si>
  <si>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</si>
  <si>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</si>
  <si>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</si>
  <si>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</si>
  <si>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MOUSSAKA</t>
  </si>
  <si>
    <t>METTRE EN PLACE</t>
  </si>
  <si>
    <t>RÉSERVER</t>
  </si>
  <si>
    <t>105 min (repos)</t>
  </si>
  <si>
    <t>ÉLABORER</t>
  </si>
  <si>
    <t>Confectionner la sauce béchamel - Élaborer la sauce béchamel suivant la recette indiquée au chapitre des sauces.</t>
  </si>
  <si>
    <t>CONFECTIONNER</t>
  </si>
  <si>
    <t>SAUTER</t>
  </si>
  <si>
    <t>43 min (cuisson)</t>
  </si>
  <si>
    <t>FOURRER</t>
  </si>
  <si>
    <t>CUIRE</t>
  </si>
  <si>
    <t>28 min (repos)</t>
  </si>
  <si>
    <t>SERVIR</t>
  </si>
  <si>
    <t>Servir - Détailler la moussaka en 15 portions par bac.</t>
  </si>
  <si>
    <t>Suggestion - On peut remplacer l’emmenthal par de la feta émiettée.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</si>
  <si>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</si>
  <si>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</si>
  <si>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</si>
  <si>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</si>
  <si>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</si>
  <si>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</si>
  <si>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</si>
  <si>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</si>
  <si>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Coulis de tomate cuisinée</t>
  </si>
  <si>
    <t>matiere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</si>
  <si>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</si>
  <si>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</si>
  <si>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</si>
  <si>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</si>
  <si>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Ail haché IQF</t>
  </si>
  <si>
    <t xml:space="preserve">    ↳ EMMENTAL 1 kg rapé</t>
  </si>
  <si>
    <t xml:space="preserve">    ↳ Huile d'olive vierge pure</t>
  </si>
  <si>
    <t>Fiche technique — MOUSSAKA</t>
  </si>
  <si>
    <t>MOUSSAKA  GRO_CDC_145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</si>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</sst>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8">
        <f>E7*1.9</f>
        <v>11.4</v>
      </c>
    </row>
    <row r="8">
      <c r="A8" t="s" s="9">
        <v>16</v>
      </c>
      <c r="B8" t="s">
        <v>17</v>
      </c>
      <c r="C8" t="s">
        <v>18</v>
      </c>
      <c r="D8" s="4">
        <v>2.925</v>
      </c>
      <c r="E8" s="6">
        <f>D8*$B$2</f>
        <v>2.925</v>
      </c>
      <c r="F8" t="s">
        <v>19</v>
      </c>
      <c r="G8" s="8">
        <f>E8*0.003</f>
        <v>0.008775</v>
      </c>
    </row>
    <row r="9">
      <c r="A9" t="s">
        <v>20</v>
      </c>
      <c r="B9" t="s">
        <v>21</v>
      </c>
      <c r="C9" t="s">
        <v>22</v>
      </c>
      <c r="D9" s="4">
        <v>0.075</v>
      </c>
      <c r="E9" s="6">
        <f>D9*$B$2</f>
        <v>0.075</v>
      </c>
      <c r="F9" t="s">
        <v>15</v>
      </c>
      <c r="G9" s="8">
        <f>E9*0</f>
        <v>0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19</v>
      </c>
      <c r="G10" s="8">
        <f>E10*5.8</f>
        <v>5.8</v>
      </c>
    </row>
    <row r="11">
      <c r="A11" t="s">
        <v>26</v>
      </c>
      <c r="B11" t="s">
        <v>27</v>
      </c>
      <c r="C11" t="s">
        <v>28</v>
      </c>
      <c r="D11" s="4">
        <v>1.5</v>
      </c>
      <c r="E11" s="6">
        <f>D11*$B$2</f>
        <v>1.5</v>
      </c>
      <c r="F11" t="s">
        <v>15</v>
      </c>
      <c r="G11" s="8">
        <f>E11*8.1</f>
        <v>12.15</v>
      </c>
    </row>
    <row r="12">
      <c r="A12" t="s">
        <v>29</v>
      </c>
      <c r="B12" t="s">
        <v>30</v>
      </c>
      <c r="C12" t="s">
        <v>31</v>
      </c>
      <c r="D12" s="4">
        <v>2.5</v>
      </c>
      <c r="E12" s="6">
        <f>D12*$B$2</f>
        <v>2.5</v>
      </c>
      <c r="F12" t="s">
        <v>15</v>
      </c>
      <c r="G12" s="8">
        <f>E12*4.32</f>
        <v>10.8</v>
      </c>
    </row>
    <row r="13">
      <c r="A13" t="s">
        <v>32</v>
      </c>
      <c r="B13" t="s">
        <v>33</v>
      </c>
      <c r="C13" t="s">
        <v>34</v>
      </c>
      <c r="D13" s="4">
        <v>0.2</v>
      </c>
      <c r="E13" s="6">
        <f>D13*$B$2</f>
        <v>0.2</v>
      </c>
      <c r="F13" t="s">
        <v>15</v>
      </c>
      <c r="G13" s="8">
        <f>E13*9.26</f>
        <v>1.852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42</v>
      </c>
      <c r="B3">
        <v>2</v>
      </c>
      <c r="C3" t="s">
        <v>44</v>
      </c>
      <c r="D3" t="inlineStr" s="12">
        <is>
          <t>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t>
        </is>
      </c>
      <c r="E3" t="s" s="12"/>
      <c r="F3" t="s">
        <v>45</v>
      </c>
    </row>
    <row r="4">
      <c r="A4" t="s">
        <v>42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42</v>
      </c>
      <c r="B5">
        <v>4</v>
      </c>
      <c r="C5" t="s">
        <v>48</v>
      </c>
      <c r="D5" t="inlineStr" s="12">
        <is>
          <t>Confectionner le fond brun de veau lié - Dans une russe,réaliser 3 litres de fond brun de veau à partir de fond déshydraté, en se reportant aux recommandations du fabricant.</t>
        </is>
      </c>
      <c r="E5" t="s" s="12"/>
      <c r="F5"/>
    </row>
    <row r="6">
      <c r="A6" t="s">
        <v>42</v>
      </c>
      <c r="B6">
        <v>5</v>
      </c>
      <c r="C6" t="s">
        <v>49</v>
      </c>
      <c r="D6" t="inlineStr" s="12">
        <is>
          <t>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t>
        </is>
      </c>
      <c r="E6" t="s" s="12"/>
      <c r="F6" t="s">
        <v>50</v>
      </c>
    </row>
    <row r="7">
      <c r="A7" t="s">
        <v>42</v>
      </c>
      <c r="B7">
        <v>6</v>
      </c>
      <c r="C7" t="s">
        <v>51</v>
      </c>
      <c r="D7" t="inlineStr" s="12">
        <is>
          <t>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t>
        </is>
      </c>
      <c r="E7" t="s" s="12"/>
      <c r="F7"/>
    </row>
    <row r="8">
      <c r="A8" t="s">
        <v>42</v>
      </c>
      <c r="B8">
        <v>7</v>
      </c>
      <c r="C8" t="s">
        <v>52</v>
      </c>
      <c r="D8" t="inlineStr" s="12">
        <is>
          <t>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t>
        </is>
      </c>
      <c r="E8" t="s" s="12"/>
      <c r="F8" t="s">
        <v>53</v>
      </c>
    </row>
    <row r="9">
      <c r="A9" t="s">
        <v>42</v>
      </c>
      <c r="B9">
        <v>8</v>
      </c>
      <c r="C9" t="s">
        <v>54</v>
      </c>
      <c r="D9" t="s" s="12">
        <v>55</v>
      </c>
      <c r="E9" t="s" s="12"/>
      <c r="F9"/>
    </row>
    <row r="10">
      <c r="A10" t="s">
        <v>42</v>
      </c>
      <c r="B10">
        <v>9</v>
      </c>
      <c r="C10"/>
      <c r="D10" t="s" s="12">
        <v>56</v>
      </c>
      <c r="E10" t="s" s="12"/>
      <c r="F10"/>
    </row>
    <row r="11">
      <c r="A11" t="s">
        <v>57</v>
      </c>
      <c r="B11">
        <v>1</v>
      </c>
      <c r="C11" t="s">
        <v>58</v>
      </c>
      <c r="D11" t="s" s="12">
        <v>59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42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'Besoins'!$B$2*6</f>
        <v>6</v>
      </c>
      <c r="E3" t="s">
        <v>19</v>
      </c>
    </row>
    <row r="4">
      <c r="A4">
        <v>1</v>
      </c>
      <c r="B4" t="s">
        <v>67</v>
      </c>
      <c r="C4" t="s">
        <v>64</v>
      </c>
      <c r="D4" s="6">
        <f>'Besoins'!$B$2*3</f>
        <v>3</v>
      </c>
      <c r="E4" t="s">
        <v>19</v>
      </c>
    </row>
    <row r="5">
      <c r="A5">
        <v>2</v>
      </c>
      <c r="B5" t="s">
        <v>68</v>
      </c>
      <c r="C5" t="s">
        <v>66</v>
      </c>
      <c r="D5" s="6">
        <f>'Besoins'!$B$2*2.925</f>
        <v>2.925</v>
      </c>
      <c r="E5" t="s">
        <v>19</v>
      </c>
    </row>
    <row r="6">
      <c r="A6">
        <v>2</v>
      </c>
      <c r="B6" t="s">
        <v>69</v>
      </c>
      <c r="C6" t="s">
        <v>66</v>
      </c>
      <c r="D6" s="6">
        <f>'Besoins'!$B$2*0.075</f>
        <v>0.075</v>
      </c>
      <c r="E6" t="s">
        <v>15</v>
      </c>
    </row>
    <row r="7">
      <c r="A7">
        <v>1</v>
      </c>
      <c r="B7" t="s">
        <v>70</v>
      </c>
      <c r="C7" t="s">
        <v>66</v>
      </c>
      <c r="D7" s="6">
        <f>'Besoins'!$B$2*2.5</f>
        <v>2.5</v>
      </c>
      <c r="E7" t="s">
        <v>15</v>
      </c>
    </row>
    <row r="8">
      <c r="A8">
        <v>1</v>
      </c>
      <c r="B8" t="s">
        <v>71</v>
      </c>
      <c r="C8" t="s">
        <v>66</v>
      </c>
      <c r="D8" s="6">
        <f>'Besoins'!$B$2*0.2</f>
        <v>0.2</v>
      </c>
      <c r="E8" t="s">
        <v>15</v>
      </c>
    </row>
    <row r="9">
      <c r="A9">
        <v>1</v>
      </c>
      <c r="B9" t="s">
        <v>72</v>
      </c>
      <c r="C9" t="s">
        <v>66</v>
      </c>
      <c r="D9" s="6">
        <f>'Besoins'!$B$2*1.5</f>
        <v>1.5</v>
      </c>
      <c r="E9" t="s">
        <v>15</v>
      </c>
    </row>
    <row r="10">
      <c r="A10">
        <v>1</v>
      </c>
      <c r="B10" t="s">
        <v>73</v>
      </c>
      <c r="C10" t="s">
        <v>66</v>
      </c>
      <c r="D10" s="6">
        <f>'Besoins'!$B$2*1</f>
        <v>1</v>
      </c>
      <c r="E1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"GRO_CDC_145 · GRO.COMPLETS · référence : "&amp;Besoins!B3&amp;" "&amp;Besoins!C3&amp;" · multiplicateur réglable sur la feuille ""Besoins"""</f>
        <v>GRO_CDC_145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 t="s" s="15">
        <v>76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77</v>
      </c>
      <c r="B6" t="str" s="12">
        <f>"[RÉSERVER] "&amp;Procedure!D3</f>
        <v>[RÉSERVER] 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v>
      </c>
      <c r="C6"/>
      <c r="D6"/>
    </row>
    <row r="7">
      <c r="A7" t="s" s="15">
        <v>78</v>
      </c>
      <c r="B7" t="str" s="12">
        <f>"[ÉLABORER] "&amp;Procedure!D4</f>
        <v>[ÉLABORER] Confectionner la sauce béchamel - Élaborer la sauce béchamel suivant la recette indiquée au chapitre des sauces.</v>
      </c>
      <c r="C7"/>
      <c r="D7"/>
    </row>
    <row r="8">
      <c r="A8" t="s" s="15">
        <v>79</v>
      </c>
      <c r="B8" t="str" s="12">
        <f>"[CONFECTIONNER] "&amp;Procedure!D5</f>
        <v>[CONFECTIONNER] Confectionner le fond brun de veau lié - Dans une russe,réaliser 3 litres de fond brun de veau à partir de fond déshydraté, en se reportant aux recommandations du fabricant.</v>
      </c>
      <c r="C8"/>
      <c r="D8"/>
    </row>
    <row r="9">
      <c r="A9" t="s" s="15">
        <v>80</v>
      </c>
      <c r="B9" t="str" s="12">
        <f>"[SAUTER] "&amp;Procedure!D6</f>
        <v>[SAUTER] 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v>
      </c>
      <c r="C9"/>
      <c r="D9"/>
    </row>
    <row r="10">
      <c r="A10" t="s" s="15">
        <v>81</v>
      </c>
      <c r="B10" t="str" s="12">
        <f>"[FOURRER] "&amp;Procedure!D7</f>
        <v>[FOURRER] 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v>
      </c>
      <c r="C10"/>
      <c r="D10"/>
    </row>
    <row r="11">
      <c r="A11" t="s" s="15">
        <v>82</v>
      </c>
      <c r="B11" t="str" s="12">
        <f>"[CUIRE] "&amp;Procedure!D8</f>
        <v>[CUIRE] 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v>
      </c>
      <c r="C11"/>
      <c r="D11"/>
    </row>
    <row r="12">
      <c r="A12" t="s" s="15">
        <v>83</v>
      </c>
      <c r="B12" t="str" s="12">
        <f>"[SERVIR] "&amp;Procedure!D9</f>
        <v>[SERVIR] Servir - Détailler la moussaka en 15 portions par bac.</v>
      </c>
      <c r="C12"/>
      <c r="D12"/>
    </row>
    <row r="13">
      <c r="A13" t="s" s="15">
        <v>84</v>
      </c>
      <c r="B13" t="str" s="12">
        <f>Procedure!D10</f>
        <v>Suggestion - On peut remplacer l’emmenthal par de la feta émiettée.</v>
      </c>
      <c r="C13"/>
      <c r="D13"/>
    </row>
    <row r="14">
      <c r="A14"/>
      <c r="B14"/>
      <c r="C14"/>
      <c r="D14"/>
    </row>
    <row r="15">
      <c r="A15" t="s" s="14">
        <v>85</v>
      </c>
      <c r="B15"/>
      <c r="C15"/>
      <c r="D15"/>
    </row>
    <row r="16">
      <c r="A16" t="s" s="15">
        <v>76</v>
      </c>
      <c r="B16" t="str" s="12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6">
        <v>86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2026-08-01T01:36:08Z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2026-08-01T01:36:08Z</dcterms:modified>
  <cp:revision>1</cp:revision>
</cp:coreProperties>
</file>