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<sst xmlns="http://schemas.openxmlformats.org/spreadsheetml/2006/main" count="89" uniqueCount="89">
  <si>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</si>
  <si>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</si>
  <si>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</si>
  <si>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</si>
  <si>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</si>
  <si>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</si>
  <si>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</si>
  <si>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</si>
  <si>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</si>
  <si>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</si>
  <si>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</si>
  <si>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</si>
  <si>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</si>
  <si>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</si>
  <si>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</si>
  <si>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</si>
  <si>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</si>
  <si>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</si>
  <si>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</si>
  <si>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</si>
  <si>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</si>
  <si>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</si>
  <si>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</si>
  <si>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</si>
  <si>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</si>
  <si>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</si>
  <si>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</si>
  <si>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</si>
  <si>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</si>
  <si>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</si>
  <si>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</si>
  <si>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</si>
  <si>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</si>
  <si>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</si>
  <si>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</si>
  <si>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</si>
  <si>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</si>
  <si>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</si>
  <si>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</si>
  <si>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</si>
  <si>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</si>
  <si>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</si>
  <si>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</si>
  <si>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</si>
  <si>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</si>
  <si>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</si>
  <si>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</si>
  <si>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</si>
  <si>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BOULETTES DE VIANDE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</si>
  <si>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</si>
  <si>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</si>
  <si>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</si>
  <si>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</si>
  <si>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</si>
  <si>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</si>
  <si>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</si>
  <si>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</si>
  <si>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</si>
  <si>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</si>
  <si>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</si>
  <si>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</si>
  <si>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</si>
  <si>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</si>
  <si>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</si>
  <si>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</si>
  <si>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</si>
  <si>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</si>
  <si>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</si>
  <si>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</si>
  <si>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Ail haché IQF</t>
  </si>
  <si>
    <t xml:space="preserve">    ↳ Champignons émincés surgelés</t>
  </si>
  <si>
    <t xml:space="preserve">    ↳ PORC (longe) avec travers et palette France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</si>
  <si>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</si>
  <si>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</si>
  <si>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</si>
  <si>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</si>
  <si>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Herbes de Provence</t>
  </si>
  <si>
    <t xml:space="preserve">    ↳ Piment de Cayenne</t>
  </si>
  <si>
    <t>Fiche technique — BOULETTES DE VIANDE</t>
  </si>
  <si>
    <t>BOULETTES DE VIANDE  GRO_CDC_136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</si>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</sst>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2.925</v>
      </c>
      <c r="E7" s="6">
        <f>D7*$B$2</f>
        <v>2.925</v>
      </c>
      <c r="F7" t="s">
        <v>15</v>
      </c>
      <c r="G7" s="9">
        <f>E7*0.003</f>
        <v>0.008775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E8*9.8</f>
        <v>0.0196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19</v>
      </c>
      <c r="G9" s="9">
        <f>E9*9.5</f>
        <v>0.095</v>
      </c>
    </row>
    <row r="10">
      <c r="A10" t="s">
        <v>23</v>
      </c>
      <c r="B10" t="s">
        <v>24</v>
      </c>
      <c r="C10" t="s">
        <v>25</v>
      </c>
      <c r="D10" s="4">
        <v>0.35</v>
      </c>
      <c r="E10" s="6">
        <f>D10*$B$2</f>
        <v>0.35</v>
      </c>
      <c r="F10" t="s">
        <v>19</v>
      </c>
      <c r="G10" s="9">
        <f>E10*0.56</f>
        <v>0.196</v>
      </c>
    </row>
    <row r="11">
      <c r="A11" t="s">
        <v>26</v>
      </c>
      <c r="B11" t="s">
        <v>27</v>
      </c>
      <c r="C11" t="s">
        <v>28</v>
      </c>
      <c r="D11" s="4">
        <v>0.075</v>
      </c>
      <c r="E11" s="6">
        <f>D11*$B$2</f>
        <v>0.075</v>
      </c>
      <c r="F11" t="s">
        <v>19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19</v>
      </c>
      <c r="G12" s="9">
        <f>E12*4.32</f>
        <v>10.8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19</v>
      </c>
      <c r="G13" s="9">
        <f>E13*9.26</f>
        <v>2.315</v>
      </c>
    </row>
    <row r="14">
      <c r="A14" t="s">
        <v>35</v>
      </c>
      <c r="B14" t="s">
        <v>36</v>
      </c>
      <c r="C14" t="s">
        <v>37</v>
      </c>
      <c r="D14" s="4">
        <v>5</v>
      </c>
      <c r="E14" s="6">
        <f>D14*$B$2</f>
        <v>5</v>
      </c>
      <c r="F14" t="s">
        <v>19</v>
      </c>
      <c r="G14" s="9">
        <f>E14*2.98</f>
        <v>14.9</v>
      </c>
    </row>
    <row r="15">
      <c r="A15" t="s">
        <v>38</v>
      </c>
      <c r="B15" t="s">
        <v>39</v>
      </c>
      <c r="C15" t="s">
        <v>40</v>
      </c>
      <c r="D15" s="4">
        <v>2</v>
      </c>
      <c r="E15" s="6">
        <f>D15*$B$2</f>
        <v>2</v>
      </c>
      <c r="F15" t="s">
        <v>19</v>
      </c>
      <c r="G15" s="9">
        <f>E15*3.93</f>
        <v>7.86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Réaliser le jus de veau lié - Dans une russe,réaliser le jus de veau lié,à partir de fond déshydraté,en se reportant aux recommandations du fabricant.Réserver au chaud en attente d’utilisation.</t>
        </is>
      </c>
      <c r="E4" t="s" s="12"/>
      <c r="F4"/>
    </row>
    <row r="5">
      <c r="A5" t="s">
        <v>48</v>
      </c>
      <c r="B5">
        <v>4</v>
      </c>
      <c r="C5" t="s">
        <v>53</v>
      </c>
      <c r="D5" t="inlineStr" s="12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 t="s" s="12"/>
      <c r="F5" t="s">
        <v>54</v>
      </c>
    </row>
    <row r="6">
      <c r="A6" t="s">
        <v>48</v>
      </c>
      <c r="B6">
        <v>5</v>
      </c>
      <c r="C6" t="s">
        <v>53</v>
      </c>
      <c r="D6" t="inlineStr" s="12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 t="s" s="12"/>
      <c r="F6" t="s">
        <v>55</v>
      </c>
    </row>
    <row r="7">
      <c r="A7" t="s">
        <v>48</v>
      </c>
      <c r="B7">
        <v>6</v>
      </c>
      <c r="C7" t="s">
        <v>56</v>
      </c>
      <c r="D7" t="inlineStr" s="12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 t="s" s="12"/>
      <c r="F7" t="s">
        <v>57</v>
      </c>
    </row>
    <row r="8">
      <c r="A8" t="s">
        <v>48</v>
      </c>
      <c r="B8">
        <v>7</v>
      </c>
      <c r="C8" t="s">
        <v>58</v>
      </c>
      <c r="D8" t="inlineStr" s="12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 t="s" s="12"/>
      <c r="F8"/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48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'Besoins'!$B$2*2.5</f>
        <v>2.5</v>
      </c>
      <c r="E3" t="s">
        <v>19</v>
      </c>
    </row>
    <row r="4">
      <c r="A4">
        <v>1</v>
      </c>
      <c r="B4" t="s">
        <v>69</v>
      </c>
      <c r="C4" t="s">
        <v>68</v>
      </c>
      <c r="D4" s="6">
        <f>'Besoins'!$B$2*0.25</f>
        <v>0.25</v>
      </c>
      <c r="E4" t="s">
        <v>19</v>
      </c>
    </row>
    <row r="5">
      <c r="A5">
        <v>1</v>
      </c>
      <c r="B5" t="s">
        <v>70</v>
      </c>
      <c r="C5" t="s">
        <v>68</v>
      </c>
      <c r="D5" s="6">
        <f>'Besoins'!$B$2*5</f>
        <v>5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'Besoins'!$B$2*2</f>
        <v>2</v>
      </c>
      <c r="E6" t="s">
        <v>19</v>
      </c>
    </row>
    <row r="7">
      <c r="A7">
        <v>1</v>
      </c>
      <c r="B7" t="s">
        <v>72</v>
      </c>
      <c r="C7" t="s">
        <v>66</v>
      </c>
      <c r="D7" s="6">
        <f>'Besoins'!$B$2*3</f>
        <v>3</v>
      </c>
      <c r="E7" t="s">
        <v>15</v>
      </c>
    </row>
    <row r="8">
      <c r="A8">
        <v>2</v>
      </c>
      <c r="B8" t="s">
        <v>73</v>
      </c>
      <c r="C8" t="s">
        <v>68</v>
      </c>
      <c r="D8" s="6">
        <f>'Besoins'!$B$2*2.925</f>
        <v>2.925</v>
      </c>
      <c r="E8" t="s">
        <v>15</v>
      </c>
    </row>
    <row r="9">
      <c r="A9">
        <v>2</v>
      </c>
      <c r="B9" t="s">
        <v>74</v>
      </c>
      <c r="C9" t="s">
        <v>68</v>
      </c>
      <c r="D9" s="6">
        <f>'Besoins'!$B$2*0.075</f>
        <v>0.075</v>
      </c>
      <c r="E9" t="s">
        <v>19</v>
      </c>
    </row>
    <row r="10">
      <c r="A10">
        <v>1</v>
      </c>
      <c r="B10" t="s">
        <v>75</v>
      </c>
      <c r="C10" t="s">
        <v>68</v>
      </c>
      <c r="D10" s="6">
        <f>'Besoins'!$B$2*0.35</f>
        <v>0.35</v>
      </c>
      <c r="E10" t="s">
        <v>19</v>
      </c>
    </row>
    <row r="11">
      <c r="A11">
        <v>1</v>
      </c>
      <c r="B11" t="s">
        <v>76</v>
      </c>
      <c r="C11" t="s">
        <v>68</v>
      </c>
      <c r="D11" s="6">
        <f>'Besoins'!$B$2*0.01</f>
        <v>0.01</v>
      </c>
      <c r="E11" t="s">
        <v>19</v>
      </c>
    </row>
    <row r="12">
      <c r="A12">
        <v>1</v>
      </c>
      <c r="B12" t="s">
        <v>77</v>
      </c>
      <c r="C12" t="s">
        <v>68</v>
      </c>
      <c r="D12" s="6">
        <f>'Besoins'!$B$2*0.002</f>
        <v>0.002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"GRO_CDC_136 · GRO.VIANDES · référence : "&amp;Besoins!B3&amp;" "&amp;Besoins!C3&amp;" · multiplicateur réglable sur la feuille ""Besoins"""</f>
        <v>GRO_CDC_136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S 1 -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81</v>
      </c>
      <c r="B6" t="str" s="12">
        <f>"[PRÉPARER] "&amp;Procedure!D3</f>
        <v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v>
      </c>
      <c r="C6"/>
      <c r="D6"/>
    </row>
    <row r="7">
      <c r="A7" t="s" s="15">
        <v>82</v>
      </c>
      <c r="B7" t="str" s="12">
        <f>"[RÉALISER] "&amp;Procedure!D4</f>
        <v>[RÉALISER] Réaliser le jus de veau lié - Dans une russe,réaliser le jus de veau lié,à partir de fond déshydraté,en se reportant aux recommandations du fabricant.Réserver au chaud en attente d’utilisation.</v>
      </c>
      <c r="C7"/>
      <c r="D7"/>
    </row>
    <row r="8">
      <c r="A8" t="s" s="15">
        <v>83</v>
      </c>
      <c r="B8" t="str" s="12">
        <f>"[SAUTER] "&amp;Procedure!D5</f>
        <v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v>
      </c>
      <c r="C8"/>
      <c r="D8"/>
    </row>
    <row r="9">
      <c r="A9" t="s" s="15">
        <v>84</v>
      </c>
      <c r="B9" t="str" s="12">
        <f>"[SAUTER] "&amp;Procedure!D6</f>
        <v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v>
      </c>
      <c r="C9"/>
      <c r="D9"/>
    </row>
    <row r="10">
      <c r="A10" t="s" s="15">
        <v>85</v>
      </c>
      <c r="B10" t="str" s="12">
        <f>"[DÉCANTER] "&amp;Procedure!D7</f>
        <v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v>
      </c>
      <c r="C10"/>
      <c r="D10"/>
    </row>
    <row r="11">
      <c r="A11" t="s" s="15">
        <v>86</v>
      </c>
      <c r="B11" t="str" s="12">
        <f>"[DRESSER] "&amp;Procedure!D8</f>
        <v>[DRESSER] Dresser et servir - Servir la quantité de boulettes prévue pour la portion avec la garniture et la sauce. - Décorer avec quelques feuilles de persil plat sur le dessus. - Accompagner de riz pilaf ou créole,d’un tian de légumes,de pâtes,etc.</v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 t="s" s="15">
        <v>80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2026-08-01T01:36:08Z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2026-08-01T01:36:08Z</dcterms:modified>
  <cp:revision>1</cp:revision>
</cp:coreProperties>
</file>