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<sst xmlns="http://schemas.openxmlformats.org/spreadsheetml/2006/main" count="80" uniqueCount="80">
  <si>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</si>
  <si>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</si>
  <si>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</si>
  <si>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</si>
  <si>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</si>
  <si>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</si>
  <si>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</si>
  <si>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</si>
  <si>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</si>
  <si>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</si>
  <si>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</si>
  <si>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</si>
  <si>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</si>
  <si>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</si>
  <si>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</si>
  <si>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</si>
  <si>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EPI-CUMIN-GRAINE</t>
  </si>
  <si>
    <t>Cumin en graines</t>
  </si>
  <si>
    <t>Épices en poudre et graines</t>
  </si>
  <si>
    <t>kg</t>
  </si>
  <si>
    <t>EPI-POIVRE-NOIR</t>
  </si>
  <si>
    <t>Poivre noir moulu</t>
  </si>
  <si>
    <t>KNORR-FBLIE-STD</t>
  </si>
  <si>
    <t>Fonds Brun Lié (Knorr Professional)</t>
  </si>
  <si>
    <t>Fonds déshydratés et poudres</t>
  </si>
  <si>
    <t>MOUTARDE-ANC</t>
  </si>
  <si>
    <t>Moutarde à l'ancienne grains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</si>
  <si>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</si>
  <si>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</si>
  <si>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</si>
  <si>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</si>
  <si>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</si>
  <si>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</si>
  <si>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</si>
  <si>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</si>
  <si>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</si>
  <si>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</si>
  <si>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</si>
  <si>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</si>
  <si>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</si>
  <si>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</si>
  <si>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</si>
  <si>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</si>
  <si>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CARRÉS DE PORC AU MIEL</t>
  </si>
  <si>
    <t>METTRE EN PLACE</t>
  </si>
  <si>
    <t>PRÉPARER</t>
  </si>
  <si>
    <t>75 min (prepa)</t>
  </si>
  <si>
    <t>CONFECTIONNER</t>
  </si>
  <si>
    <t>CUIRE</t>
  </si>
  <si>
    <t>65 min (repos)</t>
  </si>
  <si>
    <t>RÉALISER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</si>
  <si>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</si>
  <si>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</si>
  <si>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</si>
  <si>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</si>
  <si>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</si>
  <si>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</si>
  <si>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</si>
  <si>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</si>
  <si>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</si>
  <si>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PORC (longe) avec travers et palette France</t>
  </si>
  <si>
    <t>matiere</t>
  </si>
  <si>
    <t xml:space="preserve">    ↳ Moutarde à l'ancienne grains</t>
  </si>
  <si>
    <t xml:space="preserve">    ↳ Cumin en graines</t>
  </si>
  <si>
    <t xml:space="preserve">    ↳ Ail haché IQF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</si>
  <si>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</si>
  <si>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</si>
  <si>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</si>
  <si>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</si>
  <si>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</si>
  <si>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>Fiche technique — CARRÉS DE PORC AU MIEL</t>
  </si>
  <si>
    <t>CARRÉS DE PORC AU MIEL  GRO_CDC_119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</si>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</sst>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1.95</v>
      </c>
      <c r="E7" s="6">
        <f>D7*$B$2</f>
        <v>1.95</v>
      </c>
      <c r="F7" t="s">
        <v>15</v>
      </c>
      <c r="G7" s="9">
        <f>E7*0.003</f>
        <v>0.00585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19</v>
      </c>
      <c r="G8" s="9">
        <f>E8*7.8</f>
        <v>0.39</v>
      </c>
    </row>
    <row r="9">
      <c r="A9" t="s">
        <v>20</v>
      </c>
      <c r="B9" t="s">
        <v>21</v>
      </c>
      <c r="C9" t="s">
        <v>18</v>
      </c>
      <c r="D9" s="4">
        <v>0.015</v>
      </c>
      <c r="E9" s="6">
        <f>D9*$B$2</f>
        <v>0.015</v>
      </c>
      <c r="F9" t="s">
        <v>19</v>
      </c>
      <c r="G9" s="9">
        <f>E9*12.5</f>
        <v>0.1875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19</v>
      </c>
      <c r="G10" s="9">
        <f>E10*0</f>
        <v>0</v>
      </c>
    </row>
    <row r="11">
      <c r="A11" t="s">
        <v>25</v>
      </c>
      <c r="B11" t="s">
        <v>26</v>
      </c>
      <c r="C11" t="s">
        <v>27</v>
      </c>
      <c r="D11" s="4">
        <v>0.4</v>
      </c>
      <c r="E11" s="6">
        <f>D11*$B$2</f>
        <v>0.4</v>
      </c>
      <c r="F11" t="s">
        <v>19</v>
      </c>
      <c r="G11" s="9">
        <f>E11*4.5</f>
        <v>1.8</v>
      </c>
    </row>
    <row r="12">
      <c r="A12" t="s">
        <v>28</v>
      </c>
      <c r="B12" t="s">
        <v>29</v>
      </c>
      <c r="C12" t="s">
        <v>27</v>
      </c>
      <c r="D12" s="4">
        <v>0.05</v>
      </c>
      <c r="E12" s="6">
        <f>D12*$B$2</f>
        <v>0.05</v>
      </c>
      <c r="F12" t="s">
        <v>19</v>
      </c>
      <c r="G12" s="9">
        <f>E12*0.35</f>
        <v>0.0175</v>
      </c>
    </row>
    <row r="13">
      <c r="A13" t="s">
        <v>30</v>
      </c>
      <c r="B13" t="s">
        <v>31</v>
      </c>
      <c r="C13" t="s">
        <v>32</v>
      </c>
      <c r="D13" s="4">
        <v>0.15</v>
      </c>
      <c r="E13" s="6">
        <f>D13*$B$2</f>
        <v>0.15</v>
      </c>
      <c r="F13" t="s">
        <v>19</v>
      </c>
      <c r="G13" s="9">
        <f>E13*9.26</f>
        <v>1.389</v>
      </c>
    </row>
    <row r="14">
      <c r="A14" t="s">
        <v>33</v>
      </c>
      <c r="B14" t="s">
        <v>34</v>
      </c>
      <c r="C14" t="s">
        <v>35</v>
      </c>
      <c r="D14" s="4">
        <v>15</v>
      </c>
      <c r="E14" s="6">
        <f>D14*$B$2</f>
        <v>15</v>
      </c>
      <c r="F14" t="s">
        <v>19</v>
      </c>
      <c r="G14" s="9">
        <f>E14*3.93</f>
        <v>58.95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43</v>
      </c>
      <c r="B3">
        <v>2</v>
      </c>
      <c r="C3" t="s">
        <v>45</v>
      </c>
      <c r="D3" t="inlineStr" s="12">
        <is>
          <t>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t>
        </is>
      </c>
      <c r="E3" t="s" s="12"/>
      <c r="F3" t="s">
        <v>46</v>
      </c>
    </row>
    <row r="4">
      <c r="A4" t="s">
        <v>43</v>
      </c>
      <c r="B4">
        <v>3</v>
      </c>
      <c r="C4" t="s">
        <v>47</v>
      </c>
      <c r="D4" t="inlineStr" s="12">
        <is>
          <t>Confectionner la préparation pour le glaçage - Dans une calotte,mélanger le miel,la moutarde à l’ancienne,le sel et le poivre. - Ajouter les 3/4 des feuilles de sauge,de l’ail haché,des graines de cumin et d’anis. Réserver le reste des épices et aromates.</t>
        </is>
      </c>
      <c r="E4" t="s" s="12"/>
      <c r="F4"/>
    </row>
    <row r="5">
      <c r="A5" t="s">
        <v>43</v>
      </c>
      <c r="B5">
        <v>4</v>
      </c>
      <c r="C5" t="s">
        <v>48</v>
      </c>
      <c r="D5" t="inlineStr" s="12">
        <is>
          <t>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t>
        </is>
      </c>
      <c r="E5" t="s" s="12"/>
      <c r="F5" t="s">
        <v>49</v>
      </c>
    </row>
    <row r="6">
      <c r="A6" t="s">
        <v>43</v>
      </c>
      <c r="B6">
        <v>5</v>
      </c>
      <c r="C6" t="s">
        <v>50</v>
      </c>
      <c r="D6" t="inlineStr" s="12">
        <is>
          <t>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t>
        </is>
      </c>
      <c r="E6" t="s" s="12"/>
      <c r="F6"/>
    </row>
    <row r="7">
      <c r="A7" t="s">
        <v>43</v>
      </c>
      <c r="B7">
        <v>6</v>
      </c>
      <c r="C7" t="s">
        <v>51</v>
      </c>
      <c r="D7" t="inlineStr" s="12">
        <is>
          <t>Dresser et servir - Trancher les carrés de porc. - Servir les tranches de carré de porc arrosées de jus. - Accompagner de gnocchis romaines,de polenta,de pommes de terre rissolées, de choux-fleurs braisés,de riz aux épices,de pâtes,etc.</t>
        </is>
      </c>
      <c r="E7" t="s" s="12"/>
      <c r="F7"/>
    </row>
    <row r="8">
      <c r="A8" t="s">
        <v>52</v>
      </c>
      <c r="B8">
        <v>1</v>
      </c>
      <c r="C8" t="s">
        <v>53</v>
      </c>
      <c r="D8" t="s" s="12">
        <v>54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43</v>
      </c>
      <c r="C2" t="s">
        <v>59</v>
      </c>
      <c r="D2" s="6">
        <f>'Besoins'!$B$2*100</f>
        <v>100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'Besoins'!$B$2*15</f>
        <v>15</v>
      </c>
      <c r="E3" t="s">
        <v>19</v>
      </c>
    </row>
    <row r="4">
      <c r="A4">
        <v>1</v>
      </c>
      <c r="B4" t="s">
        <v>62</v>
      </c>
      <c r="C4" t="s">
        <v>61</v>
      </c>
      <c r="D4" s="6">
        <f>'Besoins'!$B$2*0.4</f>
        <v>0.4</v>
      </c>
      <c r="E4" t="s">
        <v>19</v>
      </c>
    </row>
    <row r="5">
      <c r="A5">
        <v>1</v>
      </c>
      <c r="B5" t="s">
        <v>63</v>
      </c>
      <c r="C5" t="s">
        <v>61</v>
      </c>
      <c r="D5" s="6">
        <f>'Besoins'!$B$2*0.05</f>
        <v>0.05</v>
      </c>
      <c r="E5" t="s">
        <v>19</v>
      </c>
    </row>
    <row r="6">
      <c r="A6">
        <v>1</v>
      </c>
      <c r="B6" t="s">
        <v>64</v>
      </c>
      <c r="C6" t="s">
        <v>61</v>
      </c>
      <c r="D6" s="6">
        <f>'Besoins'!$B$2*0.15</f>
        <v>0.15</v>
      </c>
      <c r="E6" t="s">
        <v>19</v>
      </c>
    </row>
    <row r="7">
      <c r="A7">
        <v>1</v>
      </c>
      <c r="B7" t="s">
        <v>65</v>
      </c>
      <c r="C7" t="s">
        <v>59</v>
      </c>
      <c r="D7" s="6">
        <f>'Besoins'!$B$2*2</f>
        <v>2</v>
      </c>
      <c r="E7" t="s">
        <v>15</v>
      </c>
    </row>
    <row r="8">
      <c r="A8">
        <v>2</v>
      </c>
      <c r="B8" t="s">
        <v>66</v>
      </c>
      <c r="C8" t="s">
        <v>61</v>
      </c>
      <c r="D8" s="6">
        <f>'Besoins'!$B$2*1.95</f>
        <v>1.95</v>
      </c>
      <c r="E8" t="s">
        <v>15</v>
      </c>
    </row>
    <row r="9">
      <c r="A9">
        <v>2</v>
      </c>
      <c r="B9" t="s">
        <v>67</v>
      </c>
      <c r="C9" t="s">
        <v>61</v>
      </c>
      <c r="D9" s="6">
        <f>'Besoins'!$B$2*0.05</f>
        <v>0.05</v>
      </c>
      <c r="E9" t="s">
        <v>19</v>
      </c>
    </row>
    <row r="10">
      <c r="A10">
        <v>1</v>
      </c>
      <c r="B10" t="s">
        <v>68</v>
      </c>
      <c r="C10" t="s">
        <v>61</v>
      </c>
      <c r="D10" s="6">
        <f>'Besoins'!$B$2*0.05</f>
        <v>0.05</v>
      </c>
      <c r="E10" t="s">
        <v>19</v>
      </c>
    </row>
    <row r="11">
      <c r="A11">
        <v>1</v>
      </c>
      <c r="B11" t="s">
        <v>69</v>
      </c>
      <c r="C11" t="s">
        <v>61</v>
      </c>
      <c r="D11" s="6">
        <f>'Besoins'!$B$2*0.015</f>
        <v>0.015</v>
      </c>
      <c r="E11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"GRO_CDC_119 · GRO.VIANDES · référence : "&amp;Besoins!B3&amp;" "&amp;Besoins!C3&amp;" · multiplicateur réglable sur la feuille ""Besoins"""</f>
        <v>GRO_CDC_119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73</v>
      </c>
      <c r="B6" t="str" s="12">
        <f>"[PRÉPARER] "&amp;Procedure!D3</f>
        <v>[PRÉPARER] 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v>
      </c>
      <c r="C6"/>
      <c r="D6"/>
    </row>
    <row r="7">
      <c r="A7" t="s" s="15">
        <v>74</v>
      </c>
      <c r="B7" t="str" s="12">
        <f>"[CONFECTIONNER] "&amp;Procedure!D4</f>
        <v>[CONFECTIONNER] Confectionner la préparation pour le glaçage - Dans une calotte,mélanger le miel,la moutarde à l’ancienne,le sel et le poivre. - Ajouter les 3/4 des feuilles de sauge,de l’ail haché,des graines de cumin et d’anis. Réserver le reste des épices et aromates.</v>
      </c>
      <c r="C7"/>
      <c r="D7"/>
    </row>
    <row r="8">
      <c r="A8" t="s" s="15">
        <v>75</v>
      </c>
      <c r="B8" t="str" s="12">
        <f>"[CUIRE] "&amp;Procedure!D5</f>
        <v>[CUIRE] 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v>
      </c>
      <c r="C8"/>
      <c r="D8"/>
    </row>
    <row r="9">
      <c r="A9" t="s" s="15">
        <v>76</v>
      </c>
      <c r="B9" t="str" s="12">
        <f>"[RÉALISER] "&amp;Procedure!D6</f>
        <v>[RÉALISER] 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v>
      </c>
      <c r="C9"/>
      <c r="D9"/>
    </row>
    <row r="10">
      <c r="A10" t="s" s="15">
        <v>77</v>
      </c>
      <c r="B10" t="str" s="12">
        <f>"[DRESSER] "&amp;Procedure!D7</f>
        <v>[DRESSER] Dresser et servir - Trancher les carrés de porc. - Servir les tranches de carré de porc arrosées de jus. - Accompagner de gnocchis romaines,de polenta,de pommes de terre rissolées, de choux-fleurs braisés,de riz aux épices,de pâtes,etc.</v>
      </c>
      <c r="C10"/>
      <c r="D10"/>
    </row>
    <row r="11">
      <c r="A11"/>
      <c r="B11"/>
      <c r="C11"/>
      <c r="D11"/>
    </row>
    <row r="12">
      <c r="A12" t="s" s="14">
        <v>78</v>
      </c>
      <c r="B12"/>
      <c r="C12"/>
      <c r="D12"/>
    </row>
    <row r="13">
      <c r="A13" t="s" s="15">
        <v>72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79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2026-08-01T02:01:39Z</dcterms:created>
  <dc:title>CARRÉS DE PORC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2026-08-01T02:01:39Z</dcterms:modified>
  <cp:revision>1</cp:revision>
</cp:coreProperties>
</file>