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<sst xmlns="http://schemas.openxmlformats.org/spreadsheetml/2006/main" count="91" uniqueCount="91">
  <si>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</si>
  <si>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</si>
  <si>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</si>
  <si>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</si>
  <si>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</si>
  <si>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</si>
  <si>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</si>
  <si>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</si>
  <si>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</si>
  <si>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</si>
  <si>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</si>
  <si>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</si>
  <si>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</si>
  <si>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</si>
  <si>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</si>
  <si>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</si>
  <si>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EPI-ANIS-VERT</t>
  </si>
  <si>
    <t>Anis vert graines</t>
  </si>
  <si>
    <t>Épices en poudre et graines</t>
  </si>
  <si>
    <t>kg</t>
  </si>
  <si>
    <t>EPI-CUMIN-GRAINE</t>
  </si>
  <si>
    <t>Cumin en graines</t>
  </si>
  <si>
    <t>EPI-POIVRE-NOIR</t>
  </si>
  <si>
    <t>Poivre noir moulu</t>
  </si>
  <si>
    <t>SAUGE-FEUILLE</t>
  </si>
  <si>
    <t>Feuilles de sauge fraiche</t>
  </si>
  <si>
    <t>Herbes aromatiques séchées</t>
  </si>
  <si>
    <t>JUS-PORC</t>
  </si>
  <si>
    <t>Jus de porc reconstitue</t>
  </si>
  <si>
    <t>Épicerie</t>
  </si>
  <si>
    <t>KNORR-FBLIE-STD</t>
  </si>
  <si>
    <t>Fonds Brun Lié (Knorr Professional)</t>
  </si>
  <si>
    <t>Fonds déshydratés et poudres</t>
  </si>
  <si>
    <t>MOUTARDE-ANC</t>
  </si>
  <si>
    <t>Moutarde à l'ancienne grains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</si>
  <si>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</si>
  <si>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</si>
  <si>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</si>
  <si>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</si>
  <si>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</si>
  <si>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</si>
  <si>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RNM0090154</t>
  </si>
  <si>
    <t>PORC (longe) avec travers et palette France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</si>
  <si>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</si>
  <si>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</si>
  <si>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</si>
  <si>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</si>
  <si>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</si>
  <si>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</si>
  <si>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</si>
  <si>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</si>
  <si>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CARRÉS DE PORC AU MIEL</t>
  </si>
  <si>
    <t>METTRE EN PLACE</t>
  </si>
  <si>
    <t>PRÉPARER</t>
  </si>
  <si>
    <t>75 min (prepa)</t>
  </si>
  <si>
    <t>CONFECTIONNER</t>
  </si>
  <si>
    <t>CUIRE</t>
  </si>
  <si>
    <t>65 min (repos)</t>
  </si>
  <si>
    <t>RÉALISER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</si>
  <si>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</si>
  <si>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</si>
  <si>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</si>
  <si>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</si>
  <si>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</si>
  <si>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</si>
  <si>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</si>
  <si>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</si>
  <si>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</si>
  <si>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PORC (longe) avec travers et palette France</t>
  </si>
  <si>
    <t>matiere</t>
  </si>
  <si>
    <t xml:space="preserve">    ↳ Moutarde à l'ancienne grains</t>
  </si>
  <si>
    <t xml:space="preserve">    ↳ Cumin en graines</t>
  </si>
  <si>
    <t xml:space="preserve">    ↳ Ail haché IQF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</si>
  <si>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</si>
  <si>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</si>
  <si>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</si>
  <si>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Sel fin de cuisine</t>
  </si>
  <si>
    <t xml:space="preserve">    ↳ Poivre noir moulu</t>
  </si>
  <si>
    <t xml:space="preserve">    ↳ Anis vert graines</t>
  </si>
  <si>
    <t xml:space="preserve">    ↳ Feuilles de sauge fraiche</t>
  </si>
  <si>
    <t xml:space="preserve">    ↳ Jus de porc reconstitue</t>
  </si>
  <si>
    <t>Fiche technique — CARRÉS DE PORC AU MIEL</t>
  </si>
  <si>
    <t>CARRÉS DE PORC AU MIEL  GRO_CDC_119</t>
  </si>
  <si>
    <t>1.</t>
  </si>
  <si>
    <t>2.</t>
  </si>
  <si>
    <t>3.</t>
  </si>
  <si>
    <t>4.</t>
  </si>
  <si>
    <t>5.</t>
  </si>
  <si>
    <t>6.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</si>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</sst>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1.95</v>
      </c>
      <c r="E7" s="6">
        <f>D7*$B$2</f>
        <v>1.95</v>
      </c>
      <c r="F7" t="s">
        <v>15</v>
      </c>
      <c r="G7" s="9">
        <f>E7*0.003</f>
        <v>0.00585</v>
      </c>
    </row>
    <row r="8">
      <c r="A8" t="s">
        <v>16</v>
      </c>
      <c r="B8" t="s">
        <v>17</v>
      </c>
      <c r="C8" t="s">
        <v>18</v>
      </c>
      <c r="D8" s="4">
        <v>0.03</v>
      </c>
      <c r="E8" s="6">
        <f>D8*$B$2</f>
        <v>0.03</v>
      </c>
      <c r="F8" t="s">
        <v>19</v>
      </c>
      <c r="G8" s="9">
        <f>E8*12</f>
        <v>0.36</v>
      </c>
    </row>
    <row r="9">
      <c r="A9" t="s">
        <v>20</v>
      </c>
      <c r="B9" t="s">
        <v>21</v>
      </c>
      <c r="C9" t="s">
        <v>18</v>
      </c>
      <c r="D9" s="4">
        <v>0.05</v>
      </c>
      <c r="E9" s="6">
        <f>D9*$B$2</f>
        <v>0.05</v>
      </c>
      <c r="F9" t="s">
        <v>19</v>
      </c>
      <c r="G9" s="9">
        <f>E9*7.8</f>
        <v>0.39</v>
      </c>
    </row>
    <row r="10">
      <c r="A10" t="s">
        <v>22</v>
      </c>
      <c r="B10" t="s">
        <v>23</v>
      </c>
      <c r="C10" t="s">
        <v>18</v>
      </c>
      <c r="D10" s="4">
        <v>0.015</v>
      </c>
      <c r="E10" s="6">
        <f>D10*$B$2</f>
        <v>0.015</v>
      </c>
      <c r="F10" t="s">
        <v>19</v>
      </c>
      <c r="G10" s="9">
        <f>E10*12.5</f>
        <v>0.1875</v>
      </c>
    </row>
    <row r="11">
      <c r="A11" t="s">
        <v>24</v>
      </c>
      <c r="B11" t="s">
        <v>25</v>
      </c>
      <c r="C11" t="s">
        <v>26</v>
      </c>
      <c r="D11" s="4">
        <v>0.05</v>
      </c>
      <c r="E11" s="6">
        <f>D11*$B$2</f>
        <v>0.05</v>
      </c>
      <c r="F11" t="s">
        <v>19</v>
      </c>
      <c r="G11" s="9">
        <f>E11*25</f>
        <v>1.25</v>
      </c>
    </row>
    <row r="12">
      <c r="A12" t="s">
        <v>27</v>
      </c>
      <c r="B12" t="s">
        <v>28</v>
      </c>
      <c r="C12" t="s">
        <v>29</v>
      </c>
      <c r="D12" s="4">
        <v>5</v>
      </c>
      <c r="E12" s="6">
        <f>D12*$B$2</f>
        <v>5</v>
      </c>
      <c r="F12" t="s">
        <v>15</v>
      </c>
      <c r="G12" s="9">
        <f>E12*3.8</f>
        <v>19</v>
      </c>
    </row>
    <row r="13">
      <c r="A13" t="s">
        <v>30</v>
      </c>
      <c r="B13" t="s">
        <v>31</v>
      </c>
      <c r="C13" t="s">
        <v>32</v>
      </c>
      <c r="D13" s="4">
        <v>0.05</v>
      </c>
      <c r="E13" s="6">
        <f>D13*$B$2</f>
        <v>0.05</v>
      </c>
      <c r="F13" t="s">
        <v>19</v>
      </c>
      <c r="G13" s="9">
        <f>E13*0</f>
        <v>0</v>
      </c>
    </row>
    <row r="14">
      <c r="A14" t="s">
        <v>33</v>
      </c>
      <c r="B14" t="s">
        <v>34</v>
      </c>
      <c r="C14" t="s">
        <v>35</v>
      </c>
      <c r="D14" s="4">
        <v>0.4</v>
      </c>
      <c r="E14" s="6">
        <f>D14*$B$2</f>
        <v>0.4</v>
      </c>
      <c r="F14" t="s">
        <v>19</v>
      </c>
      <c r="G14" s="9">
        <f>E14*4.5</f>
        <v>1.8</v>
      </c>
    </row>
    <row r="15">
      <c r="A15" t="s">
        <v>36</v>
      </c>
      <c r="B15" t="s">
        <v>37</v>
      </c>
      <c r="C15" t="s">
        <v>35</v>
      </c>
      <c r="D15" s="4">
        <v>0.05</v>
      </c>
      <c r="E15" s="6">
        <f>D15*$B$2</f>
        <v>0.05</v>
      </c>
      <c r="F15" t="s">
        <v>19</v>
      </c>
      <c r="G15" s="9">
        <f>E15*0.35</f>
        <v>0.0175</v>
      </c>
    </row>
    <row r="16">
      <c r="A16" t="s">
        <v>38</v>
      </c>
      <c r="B16" t="s">
        <v>39</v>
      </c>
      <c r="C16" t="s">
        <v>40</v>
      </c>
      <c r="D16" s="4">
        <v>0.15</v>
      </c>
      <c r="E16" s="6">
        <f>D16*$B$2</f>
        <v>0.15</v>
      </c>
      <c r="F16" t="s">
        <v>19</v>
      </c>
      <c r="G16" s="9">
        <f>E16*9.26</f>
        <v>1.389</v>
      </c>
    </row>
    <row r="17">
      <c r="A17" t="s">
        <v>41</v>
      </c>
      <c r="B17" t="s">
        <v>42</v>
      </c>
      <c r="C17" t="s">
        <v>43</v>
      </c>
      <c r="D17" s="4">
        <v>15</v>
      </c>
      <c r="E17" s="6">
        <f>D17*$B$2</f>
        <v>15</v>
      </c>
      <c r="F17" t="s">
        <v>19</v>
      </c>
      <c r="G17" s="9">
        <f>E17*3.93</f>
        <v>58.95</v>
      </c>
    </row>
    <row r="18">
      <c r="A18"/>
      <c r="B18"/>
      <c r="C18"/>
      <c r="D18"/>
      <c r="E18"/>
      <c r="F18" t="s" s="10">
        <v>44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 t="s">
        <v>52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51</v>
      </c>
      <c r="B3">
        <v>2</v>
      </c>
      <c r="C3" t="s">
        <v>53</v>
      </c>
      <c r="D3" t="inlineStr" s="12">
        <is>
          <t>Préparations préliminaires - Déconditionner la viande de porc suivant la procédure. Stocker dans un bac GN2/1 H 150 muni d’une grille égouttoir.Couvrir et réserver au froid. - Laver et désinfecter les feuilles de sauge suivant la procédure. - Hacher les feuilles de sauge.Réserver au froid dans une calotte.</t>
        </is>
      </c>
      <c r="E3" t="s" s="12"/>
      <c r="F3" t="s">
        <v>54</v>
      </c>
    </row>
    <row r="4">
      <c r="A4" t="s">
        <v>51</v>
      </c>
      <c r="B4">
        <v>3</v>
      </c>
      <c r="C4" t="s">
        <v>55</v>
      </c>
      <c r="D4" t="inlineStr" s="12">
        <is>
          <t>Confectionner la préparation pour le glaçage - Dans une calotte,mélanger le miel,la moutarde à l’ancienne,le sel et le poivre. - Ajouter les 3/4 des feuilles de sauge,de l’ail haché,des graines de cumin et d’anis. Réserver le reste des épices et aromates.</t>
        </is>
      </c>
      <c r="E4" t="s" s="12"/>
      <c r="F4"/>
    </row>
    <row r="5">
      <c r="A5" t="s">
        <v>51</v>
      </c>
      <c r="B5">
        <v>4</v>
      </c>
      <c r="C5" t="s">
        <v>56</v>
      </c>
      <c r="D5" t="inlineStr" s="12">
        <is>
          <t>Cuire le porc à la vapeur - Préchauffer le four sur la position vapeur. - Disposer les carrés de porc sur 3 grilles de cuisson GN 1/1. - Étager les grilles sur l’échelle de cuisson. - Mettre un bac sous les grilles en bas de l’échelle pour récupérer les graisses de cuisson. - Poser la sonde cuisson au milieu et dans le sens de la longueur d’un carré de porc. - Enfourner et cuire pendant 1 heure environ.Au terme de la cuisson atteindre la température de + 75 °C au cœur du carré de porc. - Sortir les carrés de porc du four. - Positionner le four en chaleur mixte à + 175 °C. - Au pinceau,enduire les carrés de porc avec la préparation au miel,à la moutarde, aux épices,aromates et condiments. - Enfourner à nouveau pour compléter la cuisson et glacer la surface des carrés. - En cours de cuisson,compléter le glaçage en badigeonnant la surface des carrés de porc. - Au terme de la cuisson,atteindre la température de + 78/80 °C au cœur des carrés. - Respecter la procédure de fin de cuisson. - Débarrasser les carrés dans 3 bacs GN 1/1 H 100.Couvrir. - Stocker en armoire chaude à la température de + 63 °C en attente de consommation.</t>
        </is>
      </c>
      <c r="E5" t="s" s="12"/>
      <c r="F5" t="s">
        <v>57</v>
      </c>
    </row>
    <row r="6">
      <c r="A6" t="s">
        <v>51</v>
      </c>
      <c r="B6">
        <v>5</v>
      </c>
      <c r="C6" t="s">
        <v>58</v>
      </c>
      <c r="D6" t="inlineStr" s="12">
        <is>
          <t>Confectionner le jus - Dans une russe,réaliser le jus de porc et le jus de veau lié à partir de fonds déshyS dratés en se reportant aux recommandations du fabricant. - Mélanger les deux fonds et ajouter les épices et aromates restant. - Faire frémir et réduire de moitié. - Rectifier l’assaisonnement.Réserver au chaud en attente d’utilisation.</t>
        </is>
      </c>
      <c r="E6" t="s" s="12"/>
      <c r="F6"/>
    </row>
    <row r="7">
      <c r="A7" t="s">
        <v>51</v>
      </c>
      <c r="B7">
        <v>6</v>
      </c>
      <c r="C7" t="s">
        <v>59</v>
      </c>
      <c r="D7" t="inlineStr" s="12">
        <is>
          <t>Dresser et servir - Trancher les carrés de porc. - Servir les tranches de carré de porc arrosées de jus. - Accompagner de gnocchis romaines,de polenta,de pommes de terre rissolées, de choux-fleurs braisés,de riz aux épices,de pâtes,etc.</t>
        </is>
      </c>
      <c r="E7" t="s" s="12"/>
      <c r="F7"/>
    </row>
    <row r="8">
      <c r="A8" t="s">
        <v>60</v>
      </c>
      <c r="B8">
        <v>1</v>
      </c>
      <c r="C8" t="s">
        <v>61</v>
      </c>
      <c r="D8" t="s" s="12">
        <v>62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51</v>
      </c>
      <c r="C2" t="s">
        <v>67</v>
      </c>
      <c r="D2" s="6">
        <f>'Besoins'!$B$2*100</f>
        <v>100</v>
      </c>
      <c r="E2" t="s">
        <v>3</v>
      </c>
    </row>
    <row r="3">
      <c r="A3">
        <v>1</v>
      </c>
      <c r="B3" t="s">
        <v>68</v>
      </c>
      <c r="C3" t="s">
        <v>69</v>
      </c>
      <c r="D3" s="6">
        <f>'Besoins'!$B$2*15</f>
        <v>15</v>
      </c>
      <c r="E3" t="s">
        <v>19</v>
      </c>
    </row>
    <row r="4">
      <c r="A4">
        <v>1</v>
      </c>
      <c r="B4" t="s">
        <v>70</v>
      </c>
      <c r="C4" t="s">
        <v>69</v>
      </c>
      <c r="D4" s="6">
        <f>'Besoins'!$B$2*0.4</f>
        <v>0.4</v>
      </c>
      <c r="E4" t="s">
        <v>19</v>
      </c>
    </row>
    <row r="5">
      <c r="A5">
        <v>1</v>
      </c>
      <c r="B5" t="s">
        <v>71</v>
      </c>
      <c r="C5" t="s">
        <v>69</v>
      </c>
      <c r="D5" s="6">
        <f>'Besoins'!$B$2*0.05</f>
        <v>0.05</v>
      </c>
      <c r="E5" t="s">
        <v>19</v>
      </c>
    </row>
    <row r="6">
      <c r="A6">
        <v>1</v>
      </c>
      <c r="B6" t="s">
        <v>72</v>
      </c>
      <c r="C6" t="s">
        <v>69</v>
      </c>
      <c r="D6" s="6">
        <f>'Besoins'!$B$2*0.15</f>
        <v>0.15</v>
      </c>
      <c r="E6" t="s">
        <v>19</v>
      </c>
    </row>
    <row r="7">
      <c r="A7">
        <v>1</v>
      </c>
      <c r="B7" t="s">
        <v>73</v>
      </c>
      <c r="C7" t="s">
        <v>67</v>
      </c>
      <c r="D7" s="6">
        <f>'Besoins'!$B$2*2</f>
        <v>2</v>
      </c>
      <c r="E7" t="s">
        <v>15</v>
      </c>
    </row>
    <row r="8">
      <c r="A8">
        <v>2</v>
      </c>
      <c r="B8" t="s">
        <v>74</v>
      </c>
      <c r="C8" t="s">
        <v>69</v>
      </c>
      <c r="D8" s="6">
        <f>'Besoins'!$B$2*1.95</f>
        <v>1.95</v>
      </c>
      <c r="E8" t="s">
        <v>15</v>
      </c>
    </row>
    <row r="9">
      <c r="A9">
        <v>2</v>
      </c>
      <c r="B9" t="s">
        <v>75</v>
      </c>
      <c r="C9" t="s">
        <v>69</v>
      </c>
      <c r="D9" s="6">
        <f>'Besoins'!$B$2*0.05</f>
        <v>0.05</v>
      </c>
      <c r="E9" t="s">
        <v>19</v>
      </c>
    </row>
    <row r="10">
      <c r="A10">
        <v>1</v>
      </c>
      <c r="B10" t="s">
        <v>76</v>
      </c>
      <c r="C10" t="s">
        <v>69</v>
      </c>
      <c r="D10" s="6">
        <f>'Besoins'!$B$2*0.05</f>
        <v>0.05</v>
      </c>
      <c r="E10" t="s">
        <v>19</v>
      </c>
    </row>
    <row r="11">
      <c r="A11">
        <v>1</v>
      </c>
      <c r="B11" t="s">
        <v>77</v>
      </c>
      <c r="C11" t="s">
        <v>69</v>
      </c>
      <c r="D11" s="6">
        <f>'Besoins'!$B$2*0.015</f>
        <v>0.015</v>
      </c>
      <c r="E11" t="s">
        <v>19</v>
      </c>
    </row>
    <row r="12">
      <c r="A12">
        <v>1</v>
      </c>
      <c r="B12" t="s">
        <v>78</v>
      </c>
      <c r="C12" t="s">
        <v>69</v>
      </c>
      <c r="D12" s="6">
        <f>'Besoins'!$B$2*0.03</f>
        <v>0.03</v>
      </c>
      <c r="E12" t="s">
        <v>19</v>
      </c>
    </row>
    <row r="13">
      <c r="A13">
        <v>1</v>
      </c>
      <c r="B13" t="s">
        <v>79</v>
      </c>
      <c r="C13" t="s">
        <v>69</v>
      </c>
      <c r="D13" s="6">
        <f>'Besoins'!$B$2*0.05</f>
        <v>0.05</v>
      </c>
      <c r="E13" t="s">
        <v>19</v>
      </c>
    </row>
    <row r="14">
      <c r="A14">
        <v>1</v>
      </c>
      <c r="B14" t="s">
        <v>80</v>
      </c>
      <c r="C14" t="s">
        <v>69</v>
      </c>
      <c r="D14" s="6">
        <f>'Besoins'!$B$2*5</f>
        <v>5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81</v>
      </c>
      <c r="B1"/>
      <c r="C1"/>
      <c r="D1"/>
    </row>
    <row r="2">
      <c r="A2" t="str" s="13">
        <f>"GRO_CDC_119 · GRO.VIANDES · référence : "&amp;Besoins!B3&amp;" "&amp;Besoins!C3&amp;" · multiplicateur réglable sur la feuille ""Besoins"""</f>
        <v>GRO_CDC_119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82</v>
      </c>
      <c r="B4"/>
      <c r="C4"/>
      <c r="D4"/>
    </row>
    <row r="5">
      <c r="A5" t="s" s="15">
        <v>83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84</v>
      </c>
      <c r="B6" t="str" s="12">
        <f>"[PRÉPARER] "&amp;Procedure!D3</f>
        <v>[PRÉPARER] Préparations préliminaires - Déconditionner la viande de porc suivant la procédure. Stocker dans un bac GN2/1 H 150 muni d’une grille égouttoir.Couvrir et réserver au froid. - Laver et désinfecter les feuilles de sauge suivant la procédure. - Hacher les feuilles de sauge.Réserver au froid dans une calotte.</v>
      </c>
      <c r="C6"/>
      <c r="D6"/>
    </row>
    <row r="7">
      <c r="A7" t="s" s="15">
        <v>85</v>
      </c>
      <c r="B7" t="str" s="12">
        <f>"[CONFECTIONNER] "&amp;Procedure!D4</f>
        <v>[CONFECTIONNER] Confectionner la préparation pour le glaçage - Dans une calotte,mélanger le miel,la moutarde à l’ancienne,le sel et le poivre. - Ajouter les 3/4 des feuilles de sauge,de l’ail haché,des graines de cumin et d’anis. Réserver le reste des épices et aromates.</v>
      </c>
      <c r="C7"/>
      <c r="D7"/>
    </row>
    <row r="8">
      <c r="A8" t="s" s="15">
        <v>86</v>
      </c>
      <c r="B8" t="str" s="12">
        <f>"[CUIRE] "&amp;Procedure!D5</f>
        <v>[CUIRE] Cuire le porc à la vapeur - Préchauffer le four sur la position vapeur. - Disposer les carrés de porc sur 3 grilles de cuisson GN 1/1. - Étager les grilles sur l’échelle de cuisson. - Mettre un bac sous les grilles en bas de l’échelle pour récupérer les graisses de cuisson. - Poser la sonde cuisson au milieu et dans le sens de la longueur d’un carré de porc. - Enfourner et cuire pendant 1 heure environ.Au terme de la cuisson atteindre la température de + 75 °C au cœur du carré de porc. - Sortir les carrés de porc du four. - Positionner le four en chaleur mixte à + 175 °C. - Au pinceau,enduire les carrés de porc avec la préparation au miel,à la moutarde, aux épices,aromates et condiments. - Enfourner à nouveau pour compléter la cuisson et glacer la surface des carrés. - En cours de cuisson,compléter le glaçage en badigeonnant la surface des carrés de porc. - Au terme de la cuisson,atteindre la température de + 78/80 °C au cœur des carrés. - Respecter la procédure de fin de cuisson. - Débarrasser les carrés dans 3 bacs GN 1/1 H 100.Couvrir. - Stocker en armoire chaude à la température de + 63 °C en attente de consommation.</v>
      </c>
      <c r="C8"/>
      <c r="D8"/>
    </row>
    <row r="9">
      <c r="A9" t="s" s="15">
        <v>87</v>
      </c>
      <c r="B9" t="str" s="12">
        <f>"[RÉALISER] "&amp;Procedure!D6</f>
        <v>[RÉALISER] Confectionner le jus - Dans une russe,réaliser le jus de porc et le jus de veau lié à partir de fonds déshyS dratés en se reportant aux recommandations du fabricant. - Mélanger les deux fonds et ajouter les épices et aromates restant. - Faire frémir et réduire de moitié. - Rectifier l’assaisonnement.Réserver au chaud en attente d’utilisation.</v>
      </c>
      <c r="C9"/>
      <c r="D9"/>
    </row>
    <row r="10">
      <c r="A10" t="s" s="15">
        <v>88</v>
      </c>
      <c r="B10" t="str" s="12">
        <f>"[DRESSER] "&amp;Procedure!D7</f>
        <v>[DRESSER] Dresser et servir - Trancher les carrés de porc. - Servir les tranches de carré de porc arrosées de jus. - Accompagner de gnocchis romaines,de polenta,de pommes de terre rissolées, de choux-fleurs braisés,de riz aux épices,de pâtes,etc.</v>
      </c>
      <c r="C10"/>
      <c r="D10"/>
    </row>
    <row r="11">
      <c r="A11"/>
      <c r="B11"/>
      <c r="C11"/>
      <c r="D11"/>
    </row>
    <row r="12">
      <c r="A12" t="s" s="14">
        <v>89</v>
      </c>
      <c r="B12"/>
      <c r="C12"/>
      <c r="D12"/>
    </row>
    <row r="13">
      <c r="A13" t="s" s="15">
        <v>83</v>
      </c>
      <c r="B13" t="str" s="12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90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2026-09-15T13:24:15Z</dcterms:created>
  <dc:title>CARRÉS DE PORC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2026-09-15T13:24:15Z</dcterms:modified>
  <cp:revision>1</cp:revision>
</cp:coreProperties>
</file>