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<sst xmlns="http://schemas.openxmlformats.org/spreadsheetml/2006/main" count="108" uniqueCount="108">
  <si>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</si>
  <si>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</si>
  <si>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</si>
  <si>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</si>
  <si>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</si>
  <si>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</si>
  <si>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</si>
  <si>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</si>
  <si>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</si>
  <si>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</si>
  <si>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</si>
  <si>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</si>
  <si>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CHAMPIGNON-NOIR</t>
  </si>
  <si>
    <t>Champignon noir (oreille de Judée)</t>
  </si>
  <si>
    <t>Produits asiatiques déshydratés</t>
  </si>
  <si>
    <t>kg</t>
  </si>
  <si>
    <t>SAUCE-SOJA-SAL</t>
  </si>
  <si>
    <t>Sauce soja salée (shoyu)</t>
  </si>
  <si>
    <t>Sauces asiatiques</t>
  </si>
  <si>
    <t>lt</t>
  </si>
  <si>
    <t>COULIS-TOMATE</t>
  </si>
  <si>
    <t>Coulis de tomate cuisinée</t>
  </si>
  <si>
    <t>Concentrés et purées cuisines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</si>
  <si>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</si>
  <si>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</si>
  <si>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</si>
  <si>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</si>
  <si>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</si>
  <si>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</si>
  <si>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</si>
  <si>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AMI-MAIS</t>
  </si>
  <si>
    <t>Amidon de maïs (Maïzena)</t>
  </si>
  <si>
    <t>Semoules &amp; amidons</t>
  </si>
  <si>
    <t>FEC-PDT</t>
  </si>
  <si>
    <t>Fécule de pomme de terre</t>
  </si>
  <si>
    <t>ANANAS-BTE31</t>
  </si>
  <si>
    <t>Ananas en morceaux boite 3/1</t>
  </si>
  <si>
    <t>Légumes</t>
  </si>
  <si>
    <t>RNM1830160</t>
  </si>
  <si>
    <t>GINGEMBRE Brésil</t>
  </si>
  <si>
    <t>BAMBOU-POUSSE</t>
  </si>
  <si>
    <t>Pousses de bambou boite 5/1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</si>
  <si>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</si>
  <si>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</si>
  <si>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</si>
  <si>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</si>
  <si>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</si>
  <si>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</si>
  <si>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</si>
  <si>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</si>
  <si>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</si>
  <si>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RNMS00866</t>
  </si>
  <si>
    <t>Poivrons verts rouges en lanières surgelés</t>
  </si>
  <si>
    <t>Légumes surgelés</t>
  </si>
  <si>
    <t>RNMS00156</t>
  </si>
  <si>
    <t>Sauté de porc sans os scié UE</t>
  </si>
  <si>
    <t>Viandes surgelées</t>
  </si>
  <si>
    <t>Total</t>
  </si>
  <si>
    <t>Recette</t>
  </si>
  <si>
    <t>#</t>
  </si>
  <si>
    <t>Verbe</t>
  </si>
  <si>
    <t>Étape</t>
  </si>
  <si>
    <t>Précision technique</t>
  </si>
  <si>
    <t>Durée</t>
  </si>
  <si>
    <t>PORC A L AIGRE-DOUX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</si>
  <si>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</si>
  <si>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</si>
  <si>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</si>
  <si>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</si>
  <si>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</si>
  <si>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</si>
  <si>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</si>
  <si>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</si>
  <si>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</si>
  <si>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</si>
  <si>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</si>
  <si>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</si>
  <si>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</si>
  <si>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</si>
  <si>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</si>
  <si>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</si>
  <si>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Fécule de pomme de terre</t>
  </si>
  <si>
    <t>matiere</t>
  </si>
  <si>
    <t xml:space="preserve">    ↳ Sauté de porc sans os scié UE</t>
  </si>
  <si>
    <t xml:space="preserve">    ↳ Oeuf entier liquide pasteurisé</t>
  </si>
  <si>
    <t xml:space="preserve">    ↳ Ananas en morceaux boite 3/1</t>
  </si>
  <si>
    <t xml:space="preserve">    ↳ Levure chimique (poudre à lever)</t>
  </si>
  <si>
    <t xml:space="preserve">    ↳ Coulis de tomate cuisinée</t>
  </si>
  <si>
    <t xml:space="preserve">    ↳ Sucre poudre sac 1kg</t>
  </si>
  <si>
    <t xml:space="preserve">    ↳ Vinaigre vin rouge 6° bouteille 1,5L</t>
  </si>
  <si>
    <t xml:space="preserve">    ↳ Sauce soja salée (shoyu)</t>
  </si>
  <si>
    <t xml:space="preserve">    ↳ Oignons émincés 4G</t>
  </si>
  <si>
    <t xml:space="preserve">    ↳ Poivrons verts rouges en lanières surgelés</t>
  </si>
  <si>
    <t xml:space="preserve">    ↳ Amidon de maïs (Maïzena)</t>
  </si>
  <si>
    <t xml:space="preserve">    ↳ GINGEMBRE Brésil</t>
  </si>
  <si>
    <t xml:space="preserve">    ↳ Champignon noir (oreille de Judée)</t>
  </si>
  <si>
    <t xml:space="preserve">    ↳ Pousses de bambou boite 5/1</t>
  </si>
  <si>
    <t>Fiche technique — PORC A L AIGRE-DOUX</t>
  </si>
  <si>
    <t>PORC A L AIGRE-DOUX  GRO_CDC_116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</si>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</sst>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E7*22</f>
        <v>44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19</v>
      </c>
      <c r="G8" s="8">
        <f>E8*3.2</f>
        <v>2.4</v>
      </c>
    </row>
    <row r="9">
      <c r="A9" t="s">
        <v>20</v>
      </c>
      <c r="B9" t="s">
        <v>21</v>
      </c>
      <c r="C9" t="s">
        <v>22</v>
      </c>
      <c r="D9" s="4">
        <v>7</v>
      </c>
      <c r="E9" s="6">
        <f>D9*$B$2</f>
        <v>7</v>
      </c>
      <c r="F9" t="s">
        <v>15</v>
      </c>
      <c r="G9" s="8">
        <f>E9*1.9</f>
        <v>13.3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26</v>
      </c>
      <c r="G10" s="8">
        <f>E10*1.79</f>
        <v>0.895</v>
      </c>
    </row>
    <row r="11">
      <c r="A11" t="s">
        <v>27</v>
      </c>
      <c r="B11" t="s">
        <v>28</v>
      </c>
      <c r="C11" t="s">
        <v>29</v>
      </c>
      <c r="D11" s="4">
        <v>0.6</v>
      </c>
      <c r="E11" s="6">
        <f>D11*$B$2</f>
        <v>0.6</v>
      </c>
      <c r="F11" t="s">
        <v>15</v>
      </c>
      <c r="G11" s="8">
        <f>E11*2.7</f>
        <v>1.62</v>
      </c>
    </row>
    <row r="12">
      <c r="A12" t="s">
        <v>30</v>
      </c>
      <c r="B12" t="s">
        <v>31</v>
      </c>
      <c r="C12" t="s">
        <v>32</v>
      </c>
      <c r="D12" s="4">
        <v>0.15</v>
      </c>
      <c r="E12" s="6">
        <f>D12*$B$2</f>
        <v>0.15</v>
      </c>
      <c r="F12" t="s">
        <v>15</v>
      </c>
      <c r="G12" s="8">
        <f>E12*1.6</f>
        <v>0.24</v>
      </c>
    </row>
    <row r="13">
      <c r="A13" t="s">
        <v>33</v>
      </c>
      <c r="B13" t="s">
        <v>34</v>
      </c>
      <c r="C13" t="s">
        <v>32</v>
      </c>
      <c r="D13" s="4">
        <v>0.5</v>
      </c>
      <c r="E13" s="6">
        <f>D13*$B$2</f>
        <v>0.5</v>
      </c>
      <c r="F13" t="s">
        <v>15</v>
      </c>
      <c r="G13" s="8">
        <f>E13*1.5</f>
        <v>0.75</v>
      </c>
    </row>
    <row r="14">
      <c r="A14" t="s">
        <v>35</v>
      </c>
      <c r="B14" t="s">
        <v>36</v>
      </c>
      <c r="C14" t="s">
        <v>37</v>
      </c>
      <c r="D14" s="4">
        <v>2.8</v>
      </c>
      <c r="E14" s="6">
        <f>D14*$B$2</f>
        <v>2.8</v>
      </c>
      <c r="F14" t="s">
        <v>15</v>
      </c>
      <c r="G14" s="8">
        <f>E14*0</f>
        <v>0</v>
      </c>
    </row>
    <row r="15">
      <c r="A15" t="s">
        <v>38</v>
      </c>
      <c r="B15" t="s">
        <v>39</v>
      </c>
      <c r="C15" t="s">
        <v>37</v>
      </c>
      <c r="D15" s="4">
        <v>0.2</v>
      </c>
      <c r="E15" s="6">
        <f>D15*$B$2</f>
        <v>0.2</v>
      </c>
      <c r="F15" t="s">
        <v>15</v>
      </c>
      <c r="G15" s="8">
        <f>E15*4</f>
        <v>0.8</v>
      </c>
    </row>
    <row r="16">
      <c r="A16" t="s">
        <v>40</v>
      </c>
      <c r="B16" t="s">
        <v>41</v>
      </c>
      <c r="C16" t="s">
        <v>37</v>
      </c>
      <c r="D16" s="4">
        <v>4.8</v>
      </c>
      <c r="E16" s="6">
        <f>D16*$B$2</f>
        <v>4.8</v>
      </c>
      <c r="F16" t="s">
        <v>15</v>
      </c>
      <c r="G16" s="8">
        <f>E16*0</f>
        <v>0</v>
      </c>
    </row>
    <row r="17">
      <c r="A17" t="s">
        <v>42</v>
      </c>
      <c r="B17" t="s">
        <v>43</v>
      </c>
      <c r="C17" t="s">
        <v>44</v>
      </c>
      <c r="D17" s="4">
        <v>1.5</v>
      </c>
      <c r="E17" s="6">
        <f>D17*$B$2</f>
        <v>1.5</v>
      </c>
      <c r="F17" t="s">
        <v>15</v>
      </c>
      <c r="G17" s="8">
        <f>E17*4.32</f>
        <v>6.48</v>
      </c>
    </row>
    <row r="18">
      <c r="A18" t="s">
        <v>45</v>
      </c>
      <c r="B18" t="s">
        <v>46</v>
      </c>
      <c r="C18" t="s">
        <v>47</v>
      </c>
      <c r="D18" s="4">
        <v>0.05</v>
      </c>
      <c r="E18" s="6">
        <f>D18*$B$2</f>
        <v>0.05</v>
      </c>
      <c r="F18" t="s">
        <v>15</v>
      </c>
      <c r="G18" s="8">
        <f>E18*4.2</f>
        <v>0.21</v>
      </c>
    </row>
    <row r="19">
      <c r="A19" t="s">
        <v>48</v>
      </c>
      <c r="B19" t="s">
        <v>49</v>
      </c>
      <c r="C19" t="s">
        <v>50</v>
      </c>
      <c r="D19" s="4">
        <v>2</v>
      </c>
      <c r="E19" s="6">
        <f>D19*$B$2</f>
        <v>2</v>
      </c>
      <c r="F19" t="s">
        <v>15</v>
      </c>
      <c r="G19" s="8">
        <f>E19*3.9</f>
        <v>7.8</v>
      </c>
    </row>
    <row r="20">
      <c r="A20" t="s">
        <v>51</v>
      </c>
      <c r="B20" t="s">
        <v>52</v>
      </c>
      <c r="C20" t="s">
        <v>53</v>
      </c>
      <c r="D20" s="4">
        <v>1.5</v>
      </c>
      <c r="E20" s="6">
        <f>D20*$B$2</f>
        <v>1.5</v>
      </c>
      <c r="F20" t="s">
        <v>15</v>
      </c>
      <c r="G20" s="8">
        <f>E20*4.18</f>
        <v>6.27</v>
      </c>
    </row>
    <row r="21">
      <c r="A21" t="s">
        <v>54</v>
      </c>
      <c r="B21" t="s">
        <v>55</v>
      </c>
      <c r="C21" t="s">
        <v>56</v>
      </c>
      <c r="D21" s="4">
        <v>15</v>
      </c>
      <c r="E21" s="6">
        <f>D21*$B$2</f>
        <v>15</v>
      </c>
      <c r="F21" t="s">
        <v>15</v>
      </c>
      <c r="G21" s="8">
        <f>E21*12.56</f>
        <v>188.4</v>
      </c>
    </row>
    <row r="22">
      <c r="A22"/>
      <c r="B22"/>
      <c r="C22"/>
      <c r="D22"/>
      <c r="E22"/>
      <c r="F22" t="s" s="9">
        <v>57</v>
      </c>
      <c r="G22" s="10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>
        <v>1</v>
      </c>
      <c r="C2" t="s">
        <v>65</v>
      </c>
      <c r="D2" t="inlineStr" s="11">
        <is>
          <t>Mise en place du poste de travail S 1 - Contrôler les D.L.C.,peser les denrées,sélectionner le matériel. - Laver et désinfecter le matériel et le poste de travail.</t>
        </is>
      </c>
      <c r="E2" t="s" s="11"/>
      <c r="F2"/>
    </row>
    <row r="3">
      <c r="A3" t="s">
        <v>64</v>
      </c>
      <c r="B3">
        <v>2</v>
      </c>
      <c r="C3" t="s">
        <v>66</v>
      </c>
      <c r="D3" t="inlineStr" s="11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E3" t="s" s="11"/>
      <c r="F3" t="s">
        <v>67</v>
      </c>
    </row>
    <row r="4">
      <c r="A4" t="s">
        <v>64</v>
      </c>
      <c r="B4">
        <v>3</v>
      </c>
      <c r="C4" t="s">
        <v>68</v>
      </c>
      <c r="D4" t="inlineStr" s="11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E4" t="s" s="11"/>
      <c r="F4" t="s">
        <v>69</v>
      </c>
    </row>
    <row r="5">
      <c r="A5" t="s">
        <v>64</v>
      </c>
      <c r="B5">
        <v>4</v>
      </c>
      <c r="C5" t="s">
        <v>70</v>
      </c>
      <c r="D5" t="inlineStr" s="11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E5" t="s" s="11"/>
      <c r="F5" t="s">
        <v>71</v>
      </c>
    </row>
    <row r="6">
      <c r="A6" t="s">
        <v>64</v>
      </c>
      <c r="B6">
        <v>5</v>
      </c>
      <c r="C6" t="s">
        <v>72</v>
      </c>
      <c r="D6" t="inlineStr" s="11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E6" t="s" s="11"/>
      <c r="F6"/>
    </row>
    <row r="7">
      <c r="A7" t="s">
        <v>64</v>
      </c>
      <c r="B7">
        <v>6</v>
      </c>
      <c r="C7" t="s">
        <v>66</v>
      </c>
      <c r="D7" t="inlineStr" s="11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E7" t="s" s="11"/>
      <c r="F7" t="s">
        <v>73</v>
      </c>
    </row>
    <row r="8">
      <c r="A8" t="s">
        <v>64</v>
      </c>
      <c r="B8">
        <v>7</v>
      </c>
      <c r="C8" t="s">
        <v>74</v>
      </c>
      <c r="D8" t="inlineStr" s="11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E8" t="s" s="11"/>
      <c r="F8"/>
    </row>
    <row r="9">
      <c r="A9" t="s">
        <v>64</v>
      </c>
      <c r="B9">
        <v>8</v>
      </c>
      <c r="C9" t="s">
        <v>75</v>
      </c>
      <c r="D9" t="inlineStr" s="11">
        <is>
          <t>Dresser et servir - Dresser l’émincé à l’assiette en mettant en valeur la garniture. - Napper avec la sauce aigre-douce. - Accompagner de riz créole,de riz épicé ou de nouilles chinoises.</t>
        </is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'Besoins'!$B$2*100</f>
        <v>100</v>
      </c>
      <c r="E2" t="s">
        <v>3</v>
      </c>
    </row>
    <row r="3">
      <c r="A3">
        <v>1</v>
      </c>
      <c r="B3" t="s">
        <v>81</v>
      </c>
      <c r="C3" t="s">
        <v>82</v>
      </c>
      <c r="D3" s="6">
        <f>'Besoins'!$B$2*0.5</f>
        <v>0.5</v>
      </c>
      <c r="E3" t="s">
        <v>15</v>
      </c>
    </row>
    <row r="4">
      <c r="A4">
        <v>1</v>
      </c>
      <c r="B4" t="s">
        <v>83</v>
      </c>
      <c r="C4" t="s">
        <v>82</v>
      </c>
      <c r="D4" s="6">
        <f>'Besoins'!$B$2*15</f>
        <v>15</v>
      </c>
      <c r="E4" t="s">
        <v>15</v>
      </c>
    </row>
    <row r="5">
      <c r="A5">
        <v>1</v>
      </c>
      <c r="B5" t="s">
        <v>84</v>
      </c>
      <c r="C5" t="s">
        <v>82</v>
      </c>
      <c r="D5" s="6">
        <f>'Besoins'!$B$2*2</f>
        <v>2</v>
      </c>
      <c r="E5" t="s">
        <v>15</v>
      </c>
    </row>
    <row r="6">
      <c r="A6">
        <v>1</v>
      </c>
      <c r="B6" t="s">
        <v>85</v>
      </c>
      <c r="C6" t="s">
        <v>82</v>
      </c>
      <c r="D6" s="6">
        <f>'Besoins'!$B$2*2.8</f>
        <v>2.8</v>
      </c>
      <c r="E6" t="s">
        <v>15</v>
      </c>
    </row>
    <row r="7">
      <c r="A7">
        <v>1</v>
      </c>
      <c r="B7" t="s">
        <v>86</v>
      </c>
      <c r="C7" t="s">
        <v>82</v>
      </c>
      <c r="D7" s="6">
        <f>'Besoins'!$B$2*0.05</f>
        <v>0.05</v>
      </c>
      <c r="E7" t="s">
        <v>15</v>
      </c>
    </row>
    <row r="8">
      <c r="A8">
        <v>1</v>
      </c>
      <c r="B8" t="s">
        <v>87</v>
      </c>
      <c r="C8" t="s">
        <v>82</v>
      </c>
      <c r="D8" s="6">
        <f>'Besoins'!$B$2*7</f>
        <v>7</v>
      </c>
      <c r="E8" t="s">
        <v>15</v>
      </c>
    </row>
    <row r="9">
      <c r="A9">
        <v>1</v>
      </c>
      <c r="B9" t="s">
        <v>88</v>
      </c>
      <c r="C9" t="s">
        <v>82</v>
      </c>
      <c r="D9" s="6">
        <f>'Besoins'!$B$2*0.6</f>
        <v>0.6</v>
      </c>
      <c r="E9" t="s">
        <v>15</v>
      </c>
    </row>
    <row r="10">
      <c r="A10">
        <v>1</v>
      </c>
      <c r="B10" t="s">
        <v>89</v>
      </c>
      <c r="C10" t="s">
        <v>82</v>
      </c>
      <c r="D10" s="6">
        <f>'Besoins'!$B$2*0.5</f>
        <v>0.5</v>
      </c>
      <c r="E10" t="s">
        <v>26</v>
      </c>
    </row>
    <row r="11">
      <c r="A11">
        <v>1</v>
      </c>
      <c r="B11" t="s">
        <v>90</v>
      </c>
      <c r="C11" t="s">
        <v>82</v>
      </c>
      <c r="D11" s="6">
        <f>'Besoins'!$B$2*0.75</f>
        <v>0.75</v>
      </c>
      <c r="E11" t="s">
        <v>19</v>
      </c>
    </row>
    <row r="12">
      <c r="A12">
        <v>1</v>
      </c>
      <c r="B12" t="s">
        <v>91</v>
      </c>
      <c r="C12" t="s">
        <v>82</v>
      </c>
      <c r="D12" s="6">
        <f>'Besoins'!$B$2*1.5</f>
        <v>1.5</v>
      </c>
      <c r="E12" t="s">
        <v>15</v>
      </c>
    </row>
    <row r="13">
      <c r="A13">
        <v>1</v>
      </c>
      <c r="B13" t="s">
        <v>92</v>
      </c>
      <c r="C13" t="s">
        <v>82</v>
      </c>
      <c r="D13" s="6">
        <f>'Besoins'!$B$2*1.5</f>
        <v>1.5</v>
      </c>
      <c r="E13" t="s">
        <v>15</v>
      </c>
    </row>
    <row r="14">
      <c r="A14">
        <v>1</v>
      </c>
      <c r="B14" t="s">
        <v>93</v>
      </c>
      <c r="C14" t="s">
        <v>82</v>
      </c>
      <c r="D14" s="6">
        <f>'Besoins'!$B$2*0.15</f>
        <v>0.15</v>
      </c>
      <c r="E14" t="s">
        <v>15</v>
      </c>
    </row>
    <row r="15">
      <c r="A15">
        <v>1</v>
      </c>
      <c r="B15" t="s">
        <v>94</v>
      </c>
      <c r="C15" t="s">
        <v>82</v>
      </c>
      <c r="D15" s="6">
        <f>'Besoins'!$B$2*0.2</f>
        <v>0.2</v>
      </c>
      <c r="E15" t="s">
        <v>15</v>
      </c>
    </row>
    <row r="16">
      <c r="A16">
        <v>1</v>
      </c>
      <c r="B16" t="s">
        <v>95</v>
      </c>
      <c r="C16" t="s">
        <v>82</v>
      </c>
      <c r="D16" s="6">
        <f>'Besoins'!$B$2*2</f>
        <v>2</v>
      </c>
      <c r="E16" t="s">
        <v>15</v>
      </c>
    </row>
    <row r="17">
      <c r="A17">
        <v>1</v>
      </c>
      <c r="B17" t="s">
        <v>96</v>
      </c>
      <c r="C17" t="s">
        <v>82</v>
      </c>
      <c r="D17" s="6">
        <f>'Besoins'!$B$2*4.8</f>
        <v>4.8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2">
        <f>"GRO_CDC_116 · GRO.VIANDES · référence : "&amp;Besoins!B3&amp;" "&amp;Besoins!C3&amp;" · multiplicateur réglable sur la feuille ""Besoins"""</f>
        <v>GRO_CDC_116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98</v>
      </c>
      <c r="B4"/>
      <c r="C4"/>
      <c r="D4"/>
    </row>
    <row r="5">
      <c r="A5" t="s" s="14">
        <v>99</v>
      </c>
      <c r="B5" t="str" s="11">
        <f>"[METTRE EN PLACE] "&amp;Procedure!D2</f>
        <v>[METTRE EN PLACE] Mise en place du poste de travail S 1 - Contrôler les D.L.C.,peser les denrées,sélectionner le matériel. - Laver et désinfecter le matériel et le poste de travail.</v>
      </c>
      <c r="C5"/>
      <c r="D5"/>
    </row>
    <row r="6">
      <c r="A6" t="s" s="14">
        <v>100</v>
      </c>
      <c r="B6" t="str" s="11">
        <f>"[PRÉPARER] "&amp;Procedure!D3</f>
        <v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v>
      </c>
      <c r="C6"/>
      <c r="D6"/>
    </row>
    <row r="7">
      <c r="A7" t="s" s="14">
        <v>101</v>
      </c>
      <c r="B7" t="str" s="11">
        <f>"[ÉMINCER] "&amp;Procedure!D4</f>
        <v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v>
      </c>
      <c r="C7"/>
      <c r="D7"/>
    </row>
    <row r="8">
      <c r="A8" t="s" s="14">
        <v>102</v>
      </c>
      <c r="B8" t="str" s="11">
        <f>"[FRIRE] "&amp;Procedure!D5</f>
        <v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v>
      </c>
      <c r="C8"/>
      <c r="D8"/>
    </row>
    <row r="9">
      <c r="A9" t="s" s="14">
        <v>103</v>
      </c>
      <c r="B9" t="str" s="11">
        <f>"[CONFECTIONNER] "&amp;Procedure!D6</f>
        <v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v>
      </c>
      <c r="C9"/>
      <c r="D9"/>
    </row>
    <row r="10">
      <c r="A10" t="s" s="14">
        <v>104</v>
      </c>
      <c r="B10" t="str" s="11">
        <f>"[PRÉPARER] "&amp;Procedure!D7</f>
        <v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v>
      </c>
      <c r="C10"/>
      <c r="D10"/>
    </row>
    <row r="11">
      <c r="A11" t="s" s="14">
        <v>105</v>
      </c>
      <c r="B11" t="str" s="11">
        <f>"[DÉCORER] "&amp;Procedure!D8</f>
        <v>[DÉCORER] Finir la préparation de l’émincé de porc - Verser équitablement la sauce sur les bacs d’émincé et la garniture. - Agiter les bacs d’un mouvement circulaire pour lier intimement tous les éléments.</v>
      </c>
      <c r="C11"/>
      <c r="D11"/>
    </row>
    <row r="12">
      <c r="A12" t="s" s="14">
        <v>106</v>
      </c>
      <c r="B12" t="str" s="11">
        <f>"[DRESSER] "&amp;Procedure!D9</f>
        <v>[DRESSER] Dresser et servir - Dresser l’émincé à l’assiette en mettant en valeur la garniture. - Napper avec la sauce aigre-douce. - Accompagner de riz créole,de riz épicé ou de nouilles chinoises.</v>
      </c>
      <c r="C12"/>
      <c r="D12"/>
    </row>
    <row r="13">
      <c r="A13"/>
      <c r="B13"/>
      <c r="C13"/>
      <c r="D13"/>
    </row>
    <row r="14">
      <c r="A14" t="s" s="15">
        <v>107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2026-09-15T13:23:49Z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2026-09-15T13:23:49Z</dcterms:modified>
  <cp:revision>1</cp:revision>
</cp:coreProperties>
</file>