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<sst xmlns="http://schemas.openxmlformats.org/spreadsheetml/2006/main" count="93" uniqueCount="93">
  <si>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</si>
  <si>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</si>
  <si>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</si>
  <si>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</si>
  <si>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</si>
  <si>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</si>
  <si>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</si>
  <si>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</si>
  <si>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</si>
  <si>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</si>
  <si>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</si>
  <si>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</si>
  <si>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</si>
  <si>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</si>
  <si>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</si>
  <si>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</si>
  <si>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</si>
  <si>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</si>
  <si>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</si>
  <si>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</si>
  <si>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SAUGE-FEUILLE</t>
  </si>
  <si>
    <t>Feuilles de sauge fraiche</t>
  </si>
  <si>
    <t>Herbes aromatiques séchées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</si>
  <si>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</si>
  <si>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</si>
  <si>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</si>
  <si>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</si>
  <si>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</si>
  <si>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</si>
  <si>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</si>
  <si>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</si>
  <si>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</si>
  <si>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</si>
  <si>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</si>
  <si>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</si>
  <si>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</si>
  <si>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</si>
  <si>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</si>
  <si>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</si>
  <si>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</si>
  <si>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</si>
  <si>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</si>
  <si>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</si>
  <si>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</si>
  <si>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</si>
  <si>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</si>
  <si>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</si>
  <si>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</si>
  <si>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</si>
  <si>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</si>
  <si>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</si>
  <si>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</si>
  <si>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</si>
  <si>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</si>
  <si>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BRAISÉ DE PORC AU LAIT</t>
  </si>
  <si>
    <t>METTRE EN PLACE</t>
  </si>
  <si>
    <t>RÉSERVER</t>
  </si>
  <si>
    <t>SAUTER</t>
  </si>
  <si>
    <t>105 min (repos)</t>
  </si>
  <si>
    <t>RÉDUIRE</t>
  </si>
  <si>
    <t>260 min (repos)</t>
  </si>
  <si>
    <t>SERVIR</t>
  </si>
  <si>
    <t>Servir - Servir une tranche de viande arrosée de jus. - Accompagner de gnocchis,polenta,riz pilaf,etc.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</si>
  <si>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</si>
  <si>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</si>
  <si>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</si>
  <si>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</si>
  <si>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</si>
  <si>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</si>
  <si>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</si>
  <si>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</si>
  <si>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</si>
  <si>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</si>
  <si>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Lait entier UHT 3,5% MG brique 1L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</si>
  <si>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</si>
  <si>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</si>
  <si>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</si>
  <si>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</si>
  <si>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</si>
  <si>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</si>
  <si>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</si>
  <si>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</si>
  <si>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MARGARINE 60% MG 100% végétale pain 500g</t>
  </si>
  <si>
    <t xml:space="preserve">    ↳ Feuilles de sauge fraiche</t>
  </si>
  <si>
    <t>Fiche technique — BRAISÉ DE PORC AU LAIT</t>
  </si>
  <si>
    <t>BRAISÉ DE PORC AU LAIT  GRO_CDC_115</t>
  </si>
  <si>
    <t>1.</t>
  </si>
  <si>
    <t>2.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</si>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</sst>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1.95</v>
      </c>
      <c r="E7" s="6">
        <f>D7*$B$2</f>
        <v>1.95</v>
      </c>
      <c r="F7" t="s">
        <v>15</v>
      </c>
      <c r="G7" s="9">
        <f>E7*0.003</f>
        <v>0.00585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E8*12.5</f>
        <v>0.25</v>
      </c>
    </row>
    <row r="9">
      <c r="A9" t="s">
        <v>20</v>
      </c>
      <c r="B9" t="s">
        <v>21</v>
      </c>
      <c r="C9" t="s">
        <v>22</v>
      </c>
      <c r="D9" s="4">
        <v>25</v>
      </c>
      <c r="E9" s="6">
        <f>D9*$B$2</f>
        <v>25</v>
      </c>
      <c r="F9" t="s">
        <v>19</v>
      </c>
      <c r="G9" s="9">
        <f>E9*25</f>
        <v>625</v>
      </c>
    </row>
    <row r="10">
      <c r="A10" t="s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19</v>
      </c>
      <c r="G10" s="9">
        <f>E10*9.5</f>
        <v>0.095</v>
      </c>
    </row>
    <row r="11">
      <c r="A11" t="s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19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9">
        <f>E12*1.05</f>
        <v>0.525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19</v>
      </c>
      <c r="G13" s="9">
        <f>E13*3.5</f>
        <v>1.75</v>
      </c>
    </row>
    <row r="14">
      <c r="A14" t="s">
        <v>35</v>
      </c>
      <c r="B14" t="s">
        <v>36</v>
      </c>
      <c r="C14" t="s">
        <v>37</v>
      </c>
      <c r="D14" s="4">
        <v>8</v>
      </c>
      <c r="E14" s="6">
        <f>D14*$B$2</f>
        <v>8</v>
      </c>
      <c r="F14" t="s">
        <v>15</v>
      </c>
      <c r="G14" s="9">
        <f>E14*1.05</f>
        <v>8.4</v>
      </c>
    </row>
    <row r="15">
      <c r="A15" t="s">
        <v>38</v>
      </c>
      <c r="B15" t="s">
        <v>39</v>
      </c>
      <c r="C15" t="s">
        <v>40</v>
      </c>
      <c r="D15" s="4">
        <v>1.5</v>
      </c>
      <c r="E15" s="6">
        <f>D15*$B$2</f>
        <v>1.5</v>
      </c>
      <c r="F15" t="s">
        <v>19</v>
      </c>
      <c r="G15" s="9">
        <f>E15*4.32</f>
        <v>6.48</v>
      </c>
    </row>
    <row r="16">
      <c r="A16" t="s">
        <v>41</v>
      </c>
      <c r="B16" t="s">
        <v>42</v>
      </c>
      <c r="C16" t="s">
        <v>43</v>
      </c>
      <c r="D16" s="4">
        <v>0.05</v>
      </c>
      <c r="E16" s="6">
        <f>D16*$B$2</f>
        <v>0.05</v>
      </c>
      <c r="F16" t="s">
        <v>19</v>
      </c>
      <c r="G16" s="9">
        <f>E16*0.42</f>
        <v>0.021</v>
      </c>
    </row>
    <row r="17">
      <c r="A17" t="s">
        <v>44</v>
      </c>
      <c r="B17" t="s">
        <v>45</v>
      </c>
      <c r="C17" t="s">
        <v>46</v>
      </c>
      <c r="D17" s="4">
        <v>16</v>
      </c>
      <c r="E17" s="6">
        <f>D17*$B$2</f>
        <v>16</v>
      </c>
      <c r="F17" t="s">
        <v>19</v>
      </c>
      <c r="G17" s="9">
        <f>E17*3.93</f>
        <v>62.88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 t="s" s="12"/>
      <c r="F3"/>
    </row>
    <row r="4">
      <c r="A4" t="s">
        <v>54</v>
      </c>
      <c r="B4">
        <v>3</v>
      </c>
      <c r="C4" t="s">
        <v>57</v>
      </c>
      <c r="D4" t="inlineStr" s="12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 t="s" s="12"/>
      <c r="F4" t="s">
        <v>58</v>
      </c>
    </row>
    <row r="5">
      <c r="A5" t="s">
        <v>54</v>
      </c>
      <c r="B5">
        <v>4</v>
      </c>
      <c r="C5" t="s">
        <v>59</v>
      </c>
      <c r="D5" t="inlineStr" s="12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 t="s" s="12"/>
      <c r="F5" t="s">
        <v>60</v>
      </c>
    </row>
    <row r="6">
      <c r="A6" t="s">
        <v>54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63</v>
      </c>
      <c r="B7">
        <v>1</v>
      </c>
      <c r="C7" t="s">
        <v>64</v>
      </c>
      <c r="D7" t="s" s="12">
        <v>65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54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'Besoins'!$B$2*16</f>
        <v>16</v>
      </c>
      <c r="E3" t="s">
        <v>19</v>
      </c>
    </row>
    <row r="4">
      <c r="A4">
        <v>1</v>
      </c>
      <c r="B4" t="s">
        <v>73</v>
      </c>
      <c r="C4" t="s">
        <v>72</v>
      </c>
      <c r="D4" s="6">
        <f>'Besoins'!$B$2*8</f>
        <v>8</v>
      </c>
      <c r="E4" t="s">
        <v>15</v>
      </c>
    </row>
    <row r="5">
      <c r="A5">
        <v>1</v>
      </c>
      <c r="B5" t="s">
        <v>74</v>
      </c>
      <c r="C5" t="s">
        <v>70</v>
      </c>
      <c r="D5" s="6">
        <f>'Besoins'!$B$2*2</f>
        <v>2</v>
      </c>
      <c r="E5" t="s">
        <v>15</v>
      </c>
    </row>
    <row r="6">
      <c r="A6">
        <v>2</v>
      </c>
      <c r="B6" t="s">
        <v>75</v>
      </c>
      <c r="C6" t="s">
        <v>72</v>
      </c>
      <c r="D6" s="6">
        <f>'Besoins'!$B$2*1.95</f>
        <v>1.95</v>
      </c>
      <c r="E6" t="s">
        <v>15</v>
      </c>
    </row>
    <row r="7">
      <c r="A7">
        <v>2</v>
      </c>
      <c r="B7" t="s">
        <v>76</v>
      </c>
      <c r="C7" t="s">
        <v>72</v>
      </c>
      <c r="D7" s="6">
        <f>'Besoins'!$B$2*0.05</f>
        <v>0.05</v>
      </c>
      <c r="E7" t="s">
        <v>19</v>
      </c>
    </row>
    <row r="8">
      <c r="A8">
        <v>1</v>
      </c>
      <c r="B8" t="s">
        <v>77</v>
      </c>
      <c r="C8" t="s">
        <v>72</v>
      </c>
      <c r="D8" s="6">
        <f>'Besoins'!$B$2*1.5</f>
        <v>1.5</v>
      </c>
      <c r="E8" t="s">
        <v>19</v>
      </c>
    </row>
    <row r="9">
      <c r="A9">
        <v>1</v>
      </c>
      <c r="B9" t="s">
        <v>78</v>
      </c>
      <c r="C9" t="s">
        <v>72</v>
      </c>
      <c r="D9" s="6">
        <f>'Besoins'!$B$2*0.01</f>
        <v>0.01</v>
      </c>
      <c r="E9" t="s">
        <v>19</v>
      </c>
    </row>
    <row r="10">
      <c r="A10">
        <v>1</v>
      </c>
      <c r="B10" t="s">
        <v>79</v>
      </c>
      <c r="C10" t="s">
        <v>72</v>
      </c>
      <c r="D10" s="6">
        <f>'Besoins'!$B$2*0.05</f>
        <v>0.05</v>
      </c>
      <c r="E10" t="s">
        <v>19</v>
      </c>
    </row>
    <row r="11">
      <c r="A11">
        <v>1</v>
      </c>
      <c r="B11" t="s">
        <v>80</v>
      </c>
      <c r="C11" t="s">
        <v>72</v>
      </c>
      <c r="D11" s="6">
        <f>'Besoins'!$B$2*0.02</f>
        <v>0.02</v>
      </c>
      <c r="E11" t="s">
        <v>19</v>
      </c>
    </row>
    <row r="12">
      <c r="A12">
        <v>1</v>
      </c>
      <c r="B12" t="s">
        <v>81</v>
      </c>
      <c r="C12" t="s">
        <v>72</v>
      </c>
      <c r="D12" s="6">
        <f>'Besoins'!$B$2*0.5</f>
        <v>0.5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'Besoins'!$B$2*0.5</f>
        <v>0.5</v>
      </c>
      <c r="E13" t="s">
        <v>19</v>
      </c>
    </row>
    <row r="14">
      <c r="A14">
        <v>1</v>
      </c>
      <c r="B14" t="s">
        <v>83</v>
      </c>
      <c r="C14" t="s">
        <v>72</v>
      </c>
      <c r="D14" s="6">
        <f>'Besoins'!$B$2*25</f>
        <v>25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"GRO_CDC_115 · GRO.VIANDES · référence : "&amp;Besoins!B3&amp;" "&amp;Besoins!C3&amp;" · multiplicateur réglable sur la feuille ""Besoins"""</f>
        <v>GRO_CDC_115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87</v>
      </c>
      <c r="B6" t="str" s="12">
        <f>"[RÉSERVER] "&amp;Procedure!D3</f>
        <v>[RÉSERVER] Préparations préliminaires - Déconditionner les oignons surgelés suivant la procédure.Réserver. - Laver et désinfecter les feuilles de sauge suivant la procédure.Réserver. - Parer et détailler la longe de porc en pièces de 2 à 3 kg.</v>
      </c>
      <c r="C6"/>
      <c r="D6"/>
    </row>
    <row r="7">
      <c r="A7" t="s" s="15">
        <v>88</v>
      </c>
      <c r="B7" t="str" s="12">
        <f>"[SAUTER] "&amp;Procedure!D4</f>
        <v>[SAUTER] 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v>
      </c>
      <c r="C7"/>
      <c r="D7"/>
    </row>
    <row r="8">
      <c r="A8" t="s" s="15">
        <v>89</v>
      </c>
      <c r="B8" t="str" s="12">
        <f>"[RÉDUIRE] "&amp;Procedure!D5</f>
        <v>[RÉDUIRE] 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v>
      </c>
      <c r="C8"/>
      <c r="D8"/>
    </row>
    <row r="9">
      <c r="A9" t="s" s="15">
        <v>90</v>
      </c>
      <c r="B9" t="str" s="12">
        <f>"[SERVIR] "&amp;Procedure!D6</f>
        <v>[SERVIR] Servir - Servir une tranche de viande arrosée de jus. - Accompagner de gnocchis,polenta,riz pilaf,etc.</v>
      </c>
      <c r="C9"/>
      <c r="D9"/>
    </row>
    <row r="10">
      <c r="A10"/>
      <c r="B10"/>
      <c r="C10"/>
      <c r="D10"/>
    </row>
    <row r="11">
      <c r="A11" t="s" s="14">
        <v>91</v>
      </c>
      <c r="B11"/>
      <c r="C11"/>
      <c r="D11"/>
    </row>
    <row r="12">
      <c r="A12" t="s" s="15">
        <v>86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92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2026-09-15T16:21:32Z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2026-09-15T16:21:32Z</dcterms:modified>
  <cp:revision>1</cp:revision>
</cp:coreProperties>
</file>