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<sst xmlns="http://schemas.openxmlformats.org/spreadsheetml/2006/main" count="86" uniqueCount="86">
  <si>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</si>
  <si>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</si>
  <si>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</si>
  <si>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</si>
  <si>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</si>
  <si>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</si>
  <si>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</si>
  <si>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</si>
  <si>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</si>
  <si>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</si>
  <si>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</si>
  <si>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</si>
  <si>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</si>
  <si>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</si>
  <si>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</si>
  <si>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</si>
  <si>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VIN-BLANC-CUI</t>
  </si>
  <si>
    <t>Vin blanc sec de cuisson</t>
  </si>
  <si>
    <t>00000061</t>
  </si>
  <si>
    <t>EAU</t>
  </si>
  <si>
    <t>Matières diverses (à trier)</t>
  </si>
  <si>
    <t>HER-THYM</t>
  </si>
  <si>
    <t>Thym séché</t>
  </si>
  <si>
    <t>Herbes aromatiques séchées</t>
  </si>
  <si>
    <t>kg</t>
  </si>
  <si>
    <t>RNME101411</t>
  </si>
  <si>
    <t>Moutarde de Dijon seau 5kg</t>
  </si>
  <si>
    <t>Assaisonnements et corps gras</t>
  </si>
  <si>
    <t>KNORR-FBLIE-STD</t>
  </si>
  <si>
    <t>Fonds Brun Lié (Knorr Professional)</t>
  </si>
  <si>
    <t>Fonds déshydratés et poudres</t>
  </si>
  <si>
    <t>CRE-FRAICHE-LI</t>
  </si>
  <si>
    <t>Crème fraîche liquide 15% MG allégée</t>
  </si>
  <si>
    <t>Crèmes fraîches et laitières</t>
  </si>
  <si>
    <t>RNMS00375</t>
  </si>
  <si>
    <t>Cuisses de lapin France</t>
  </si>
  <si>
    <t>Volailles et lapins surgelés</t>
  </si>
  <si>
    <t>Total</t>
  </si>
  <si>
    <t>Recette</t>
  </si>
  <si>
    <t>#</t>
  </si>
  <si>
    <t>Verbe</t>
  </si>
  <si>
    <t>Étape</t>
  </si>
  <si>
    <t>Précision technique</t>
  </si>
  <si>
    <t>Durée</t>
  </si>
  <si>
    <t>LAPIN À LA MOUTARDE</t>
  </si>
  <si>
    <t>METTRE EN PLACE</t>
  </si>
  <si>
    <t>PRÉPARER</t>
  </si>
  <si>
    <t>Préparations préliminaires - Déconditionner les morceaux de lapin suivant la procédure.</t>
  </si>
  <si>
    <t>MARINER</t>
  </si>
  <si>
    <t>85 min (prepa)</t>
  </si>
  <si>
    <t>MARQUER</t>
  </si>
  <si>
    <t>92 min (repos)</t>
  </si>
  <si>
    <t>CONFECTIONNER</t>
  </si>
  <si>
    <t>TERMINER</t>
  </si>
  <si>
    <t>135 min (repos)</t>
  </si>
  <si>
    <t>SERVIR</t>
  </si>
  <si>
    <t>Servir - Servir un morceau de lapin et arroser avec le jus. - Accompagner avec des pommes de terre sautées,du gratin de légumes,etc.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</si>
  <si>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</si>
  <si>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</si>
  <si>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</si>
  <si>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</si>
  <si>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</si>
  <si>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</si>
  <si>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</si>
  <si>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</si>
  <si>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lapin France</t>
  </si>
  <si>
    <t>matiere</t>
  </si>
  <si>
    <t xml:space="preserve">    ↳ Moutarde de Dijon seau 5kg</t>
  </si>
  <si>
    <t xml:space="preserve">    ↳ Madère (cuisson sauce)</t>
  </si>
  <si>
    <t xml:space="preserve">    ↳ Vin blanc sec de cuisson</t>
  </si>
  <si>
    <t xml:space="preserve">    ↳ Fond brun de veau reconstitue (collectivite)</t>
  </si>
  <si>
    <t xml:space="preserve">        ↳ EAU</t>
  </si>
  <si>
    <t xml:space="preserve">        ↳ Fonds Brun Lié (Knorr Professional)</t>
  </si>
  <si>
    <t xml:space="preserve">    ↳ Crème fraîche liquide 15% MG allégée</t>
  </si>
  <si>
    <t xml:space="preserve">    ↳ Thym séché</t>
  </si>
  <si>
    <t>Fiche technique — LAPIN À LA MOUTARDE</t>
  </si>
  <si>
    <t>LAPIN À LA MOUTARDE  GRO_CDC_105</t>
  </si>
  <si>
    <t>1.</t>
  </si>
  <si>
    <t>2.</t>
  </si>
  <si>
    <t>3.</t>
  </si>
  <si>
    <t>4.</t>
  </si>
  <si>
    <t>5.</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</si>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</sst>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E7*5.5</f>
        <v>5.5</v>
      </c>
    </row>
    <row r="8">
      <c r="A8" t="s">
        <v>16</v>
      </c>
      <c r="B8" t="s">
        <v>17</v>
      </c>
      <c r="C8" t="s">
        <v>14</v>
      </c>
      <c r="D8" s="4">
        <v>2</v>
      </c>
      <c r="E8" s="6">
        <f>D8*$B$2</f>
        <v>2</v>
      </c>
      <c r="F8" t="s">
        <v>15</v>
      </c>
      <c r="G8" s="8">
        <f>E8*2.8</f>
        <v>5.6</v>
      </c>
    </row>
    <row r="9">
      <c r="A9" t="s" s="9">
        <v>18</v>
      </c>
      <c r="B9" t="s">
        <v>19</v>
      </c>
      <c r="C9" t="s">
        <v>20</v>
      </c>
      <c r="D9" s="4">
        <v>2.925</v>
      </c>
      <c r="E9" s="6">
        <f>D9*$B$2</f>
        <v>2.925</v>
      </c>
      <c r="F9" t="s">
        <v>15</v>
      </c>
      <c r="G9" s="8">
        <f>E9*0.003</f>
        <v>0.008775</v>
      </c>
    </row>
    <row r="10">
      <c r="A10" t="s">
        <v>21</v>
      </c>
      <c r="B10" t="s">
        <v>22</v>
      </c>
      <c r="C10" t="s">
        <v>23</v>
      </c>
      <c r="D10" s="4">
        <v>0.1</v>
      </c>
      <c r="E10" s="6">
        <f>D10*$B$2</f>
        <v>0.1</v>
      </c>
      <c r="F10" t="s">
        <v>24</v>
      </c>
      <c r="G10" s="8">
        <f>E10*8.5</f>
        <v>0.85</v>
      </c>
    </row>
    <row r="11">
      <c r="A11" t="s">
        <v>25</v>
      </c>
      <c r="B11" t="s">
        <v>26</v>
      </c>
      <c r="C11" t="s">
        <v>27</v>
      </c>
      <c r="D11" s="4">
        <v>1.5</v>
      </c>
      <c r="E11" s="6">
        <f>D11*$B$2</f>
        <v>1.5</v>
      </c>
      <c r="F11" t="s">
        <v>24</v>
      </c>
      <c r="G11" s="8">
        <f>E11*3.71</f>
        <v>5.565</v>
      </c>
    </row>
    <row r="12">
      <c r="A12" t="s">
        <v>28</v>
      </c>
      <c r="B12" t="s">
        <v>29</v>
      </c>
      <c r="C12" t="s">
        <v>30</v>
      </c>
      <c r="D12" s="4">
        <v>0.075</v>
      </c>
      <c r="E12" s="6">
        <f>D12*$B$2</f>
        <v>0.075</v>
      </c>
      <c r="F12" t="s">
        <v>24</v>
      </c>
      <c r="G12" s="8">
        <f>E12*0</f>
        <v>0</v>
      </c>
    </row>
    <row r="13">
      <c r="A13" t="s">
        <v>31</v>
      </c>
      <c r="B13" t="s">
        <v>32</v>
      </c>
      <c r="C13" t="s">
        <v>33</v>
      </c>
      <c r="D13" s="4">
        <v>2</v>
      </c>
      <c r="E13" s="6">
        <f>D13*$B$2</f>
        <v>2</v>
      </c>
      <c r="F13" t="s">
        <v>15</v>
      </c>
      <c r="G13" s="8">
        <f>E13*2.2</f>
        <v>4.4</v>
      </c>
    </row>
    <row r="14">
      <c r="A14" t="s">
        <v>34</v>
      </c>
      <c r="B14" t="s">
        <v>35</v>
      </c>
      <c r="C14" t="s">
        <v>36</v>
      </c>
      <c r="D14" s="4">
        <v>25</v>
      </c>
      <c r="E14" s="6">
        <f>D14*$B$2</f>
        <v>25</v>
      </c>
      <c r="F14" t="s">
        <v>24</v>
      </c>
      <c r="G14" s="8">
        <f>E14*17.2</f>
        <v>430</v>
      </c>
    </row>
    <row r="15">
      <c r="A15"/>
      <c r="B15"/>
      <c r="C15"/>
      <c r="D15"/>
      <c r="E15"/>
      <c r="F15" t="s" s="10">
        <v>37</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inlineStr" s="12">
        <is>
          <t>Mise en place du poste de travail L - Vérifier les D.L.C.,peser les denrées,sélectionner le matériel nécessaire. - Laver et désinfecter le matériel et le poste de travail en suivant les protocoles. E</t>
        </is>
      </c>
      <c r="E2" t="s" s="12"/>
      <c r="F2"/>
    </row>
    <row r="3">
      <c r="A3" t="s">
        <v>44</v>
      </c>
      <c r="B3">
        <v>2</v>
      </c>
      <c r="C3" t="s">
        <v>46</v>
      </c>
      <c r="D3" t="s" s="12">
        <v>47</v>
      </c>
      <c r="E3" t="s" s="12"/>
      <c r="F3"/>
    </row>
    <row r="4">
      <c r="A4" t="s">
        <v>44</v>
      </c>
      <c r="B4">
        <v>3</v>
      </c>
      <c r="C4" t="s">
        <v>48</v>
      </c>
      <c r="D4" t="inlineStr" s="12">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t="s" s="12"/>
      <c r="F4" t="s">
        <v>49</v>
      </c>
    </row>
    <row r="5">
      <c r="A5" t="s">
        <v>44</v>
      </c>
      <c r="B5">
        <v>4</v>
      </c>
      <c r="C5" t="s">
        <v>50</v>
      </c>
      <c r="D5" t="inlineStr" s="12">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t="s" s="12"/>
      <c r="F5" t="s">
        <v>51</v>
      </c>
    </row>
    <row r="6">
      <c r="A6" t="s">
        <v>44</v>
      </c>
      <c r="B6">
        <v>5</v>
      </c>
      <c r="C6" t="s">
        <v>52</v>
      </c>
      <c r="D6" t="inlineStr" s="12">
        <is>
          <t>Confectionner le jus de veau lié - Pendant la cuisson du lapin,dans une russe,réaliser 3 litres de jus de veau lié,à partir de fond déshydraté, en se reportant aux recommandations du fabricant. Réserver au chaud en attente d’utilisation.</t>
        </is>
      </c>
      <c r="E6" t="s" s="12"/>
      <c r="F6"/>
    </row>
    <row r="7">
      <c r="A7" t="s">
        <v>44</v>
      </c>
      <c r="B7">
        <v>6</v>
      </c>
      <c r="C7" t="s">
        <v>53</v>
      </c>
      <c r="D7" t="inlineStr" s="12">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t="s" s="12"/>
      <c r="F7" t="s">
        <v>54</v>
      </c>
    </row>
    <row r="8">
      <c r="A8" t="s">
        <v>44</v>
      </c>
      <c r="B8">
        <v>7</v>
      </c>
      <c r="C8" t="s">
        <v>55</v>
      </c>
      <c r="D8" t="s" s="12">
        <v>56</v>
      </c>
      <c r="E8" t="s" s="12"/>
      <c r="F8"/>
    </row>
    <row r="9">
      <c r="A9" t="s">
        <v>57</v>
      </c>
      <c r="B9">
        <v>1</v>
      </c>
      <c r="C9" t="s">
        <v>58</v>
      </c>
      <c r="D9" t="s" s="12">
        <v>59</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44</v>
      </c>
      <c r="C2" t="s">
        <v>64</v>
      </c>
      <c r="D2" s="6">
        <f>'Besoins'!$B$2*100</f>
        <v>100</v>
      </c>
      <c r="E2" t="s">
        <v>3</v>
      </c>
    </row>
    <row r="3">
      <c r="A3">
        <v>1</v>
      </c>
      <c r="B3" t="s">
        <v>65</v>
      </c>
      <c r="C3" t="s">
        <v>66</v>
      </c>
      <c r="D3" s="6">
        <f>'Besoins'!$B$2*25</f>
        <v>25</v>
      </c>
      <c r="E3" t="s">
        <v>24</v>
      </c>
    </row>
    <row r="4">
      <c r="A4">
        <v>1</v>
      </c>
      <c r="B4" t="s">
        <v>67</v>
      </c>
      <c r="C4" t="s">
        <v>66</v>
      </c>
      <c r="D4" s="6">
        <f>'Besoins'!$B$2*1.5</f>
        <v>1.5</v>
      </c>
      <c r="E4" t="s">
        <v>24</v>
      </c>
    </row>
    <row r="5">
      <c r="A5">
        <v>1</v>
      </c>
      <c r="B5" t="s">
        <v>68</v>
      </c>
      <c r="C5" t="s">
        <v>66</v>
      </c>
      <c r="D5" s="6">
        <f>'Besoins'!$B$2*1</f>
        <v>1</v>
      </c>
      <c r="E5" t="s">
        <v>15</v>
      </c>
    </row>
    <row r="6">
      <c r="A6">
        <v>1</v>
      </c>
      <c r="B6" t="s">
        <v>69</v>
      </c>
      <c r="C6" t="s">
        <v>66</v>
      </c>
      <c r="D6" s="6">
        <f>'Besoins'!$B$2*2</f>
        <v>2</v>
      </c>
      <c r="E6" t="s">
        <v>15</v>
      </c>
    </row>
    <row r="7">
      <c r="A7">
        <v>1</v>
      </c>
      <c r="B7" t="s">
        <v>70</v>
      </c>
      <c r="C7" t="s">
        <v>64</v>
      </c>
      <c r="D7" s="6">
        <f>'Besoins'!$B$2*3</f>
        <v>3</v>
      </c>
      <c r="E7" t="s">
        <v>15</v>
      </c>
    </row>
    <row r="8">
      <c r="A8">
        <v>2</v>
      </c>
      <c r="B8" t="s">
        <v>71</v>
      </c>
      <c r="C8" t="s">
        <v>66</v>
      </c>
      <c r="D8" s="6">
        <f>'Besoins'!$B$2*2.925</f>
        <v>2.925</v>
      </c>
      <c r="E8" t="s">
        <v>15</v>
      </c>
    </row>
    <row r="9">
      <c r="A9">
        <v>2</v>
      </c>
      <c r="B9" t="s">
        <v>72</v>
      </c>
      <c r="C9" t="s">
        <v>66</v>
      </c>
      <c r="D9" s="6">
        <f>'Besoins'!$B$2*0.075</f>
        <v>0.075</v>
      </c>
      <c r="E9" t="s">
        <v>24</v>
      </c>
    </row>
    <row r="10">
      <c r="A10">
        <v>1</v>
      </c>
      <c r="B10" t="s">
        <v>73</v>
      </c>
      <c r="C10" t="s">
        <v>66</v>
      </c>
      <c r="D10" s="6">
        <f>'Besoins'!$B$2*2</f>
        <v>2</v>
      </c>
      <c r="E10" t="s">
        <v>15</v>
      </c>
    </row>
    <row r="11">
      <c r="A11">
        <v>1</v>
      </c>
      <c r="B11" t="s">
        <v>74</v>
      </c>
      <c r="C11" t="s">
        <v>66</v>
      </c>
      <c r="D11" s="6">
        <f>'Besoins'!$B$2*0.1</f>
        <v>0.1</v>
      </c>
      <c r="E11"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75</v>
      </c>
      <c r="B1"/>
      <c r="C1"/>
      <c r="D1"/>
    </row>
    <row r="2">
      <c r="A2" t="str" s="13">
        <f>"GRO_CDC_105 · GRO.VOLAILLE · référence : "&amp;Besoins!B3&amp;" "&amp;Besoins!C3&amp;" · multiplicateur réglable sur la feuille ""Besoins"""</f>
        <v>GRO_CDC_105 · GRO.VOLAILLE · référence : 100 pc · multiplicateur réglable sur la feuille </v>
      </c>
      <c r="B2"/>
      <c r="C2"/>
      <c r="D2"/>
    </row>
    <row r="3">
      <c r="A3"/>
      <c r="B3"/>
      <c r="C3"/>
      <c r="D3"/>
    </row>
    <row r="4">
      <c r="A4" t="s" s="14">
        <v>76</v>
      </c>
      <c r="B4"/>
      <c r="C4"/>
      <c r="D4"/>
    </row>
    <row r="5">
      <c r="A5" t="s" s="15">
        <v>77</v>
      </c>
      <c r="B5" t="str" s="12">
        <f>"[METTRE EN PLACE] "&amp;Procedure!D2</f>
        <v>[METTRE EN PLACE] Mise en place du poste de travail L - Vérifier les D.L.C.,peser les denrées,sélectionner le matériel nécessaire. - Laver et désinfecter le matériel et le poste de travail en suivant les protocoles. E</v>
      </c>
      <c r="C5"/>
      <c r="D5"/>
    </row>
    <row r="6">
      <c r="A6" t="s" s="15">
        <v>78</v>
      </c>
      <c r="B6" t="str" s="12">
        <f>"[PRÉPARER] "&amp;Procedure!D3</f>
        <v>[PRÉPARER] Préparations préliminaires - Déconditionner les morceaux de lapin suivant la procédure.</v>
      </c>
      <c r="C6"/>
      <c r="D6"/>
    </row>
    <row r="7">
      <c r="A7" t="s" s="15">
        <v>79</v>
      </c>
      <c r="B7" t="str" s="12">
        <f>"[MARINER] "&amp;Procedure!D4</f>
        <v>[MARINER] 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v>
      </c>
      <c r="C7"/>
      <c r="D7"/>
    </row>
    <row r="8">
      <c r="A8" t="s" s="15">
        <v>80</v>
      </c>
      <c r="B8" t="str" s="12">
        <f>"[MARQUER] "&amp;Procedure!D5</f>
        <v>[MARQUER] 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v>
      </c>
      <c r="C8"/>
      <c r="D8"/>
    </row>
    <row r="9">
      <c r="A9" t="s" s="15">
        <v>81</v>
      </c>
      <c r="B9" t="str" s="12">
        <f>"[CONFECTIONNER] "&amp;Procedure!D6</f>
        <v>[CONFECTIONNER] Confectionner le jus de veau lié - Pendant la cuisson du lapin,dans une russe,réaliser 3 litres de jus de veau lié,à partir de fond déshydraté, en se reportant aux recommandations du fabricant. Réserver au chaud en attente d’utilisation.</v>
      </c>
      <c r="C9"/>
      <c r="D9"/>
    </row>
    <row r="10">
      <c r="A10" t="s" s="15">
        <v>82</v>
      </c>
      <c r="B10" t="str" s="12">
        <f>"[TERMINER] "&amp;Procedure!D7</f>
        <v>[TERMINER] 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v>
      </c>
      <c r="C10"/>
      <c r="D10"/>
    </row>
    <row r="11">
      <c r="A11" t="s" s="15">
        <v>83</v>
      </c>
      <c r="B11" t="str" s="12">
        <f>"[SERVIR] "&amp;Procedure!D8</f>
        <v>[SERVIR] Servir - Servir un morceau de lapin et arroser avec le jus. - Accompagner avec des pommes de terre sautées,du gratin de légumes,etc.</v>
      </c>
      <c r="C11"/>
      <c r="D11"/>
    </row>
    <row r="12">
      <c r="A12"/>
      <c r="B12"/>
      <c r="C12"/>
      <c r="D12"/>
    </row>
    <row r="13">
      <c r="A13" t="s" s="14">
        <v>84</v>
      </c>
      <c r="B13"/>
      <c r="C13"/>
      <c r="D13"/>
    </row>
    <row r="14">
      <c r="A14" t="s" s="15">
        <v>77</v>
      </c>
      <c r="B14" t="str" s="12">
        <f>"[DISSOUDRE] "&amp;Procedure!D9</f>
        <v>[DISSOUDRE] Délayer la poudre dans l'eau froide en fouettant, puis porter à ébullition en remuant régulièrement.</v>
      </c>
      <c r="C14"/>
      <c r="D14"/>
    </row>
    <row r="15">
      <c r="A15"/>
      <c r="B15"/>
      <c r="C15"/>
      <c r="D15"/>
    </row>
    <row r="16">
      <c r="A16" t="s" s="16">
        <v>85</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2026-09-15T11:54:27Z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2026-09-15T11:54:27Z</dcterms:modified>
  <cp:revision>1</cp:revision>
</cp:coreProperties>
</file>