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<sst xmlns="http://schemas.openxmlformats.org/spreadsheetml/2006/main" count="87" uniqueCount="87">
  <si>
    <t>Besoins matière</t>
  </si>
  <si>
    <t>Multiplicateur souhaité</t>
  </si>
  <si>
    <t>Quantité de référence</t>
  </si>
  <si>
    <t>pc</t>
  </si>
  <si>
    <t>Quantité obtenue</t>
  </si>
  <si>
    <t>Code</t>
  </si>
  <si>
    <t>Matière première</t>
  </si>
  <si>
    <t>Classe</t>
  </si>
  <si>
    <t>Base (×1, modifiable)</t>
  </si>
  <si>
    <t>Quantité</t>
  </si>
  <si>
    <t>Unité</t>
  </si>
  <si>
    <t>Coût</t>
  </si>
  <si>
    <t>DUXELLES-SECHE</t>
  </si>
  <si>
    <t>Duxelles de champignons dehydratee</t>
  </si>
  <si>
    <t>Épicerie</t>
  </si>
  <si>
    <t>kg</t>
  </si>
  <si>
    <t>MARQ-VAPEUR</t>
  </si>
  <si>
    <t>Marquage vapeur / aide a rotir</t>
  </si>
  <si>
    <t>FAR-T55</t>
  </si>
  <si>
    <t>Farine de blé T55</t>
  </si>
  <si>
    <t>Farines de blé</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</si>
  <si>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</si>
  <si>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</si>
  <si>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</si>
  <si>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</si>
  <si>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</si>
  <si>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</si>
  <si>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</si>
  <si>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</si>
  <si>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</si>
  <si>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</si>
  <si>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</si>
  <si>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</si>
  <si>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</si>
  <si>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</si>
  <si>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</si>
  <si>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</si>
  <si>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</si>
  <si>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</si>
  <si>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</si>
  <si>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</si>
  <si>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</si>
  <si>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</si>
  <si>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</si>
  <si>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Recette</t>
  </si>
  <si>
    <t>#</t>
  </si>
  <si>
    <t>Verbe</t>
  </si>
  <si>
    <t>Étape</t>
  </si>
  <si>
    <t>Précision technique</t>
  </si>
  <si>
    <t>Durée</t>
  </si>
  <si>
    <t>FILETS DE DINDE</t>
  </si>
  <si>
    <t>METTRE EN PLACE</t>
  </si>
  <si>
    <t>FILETER</t>
  </si>
  <si>
    <t>75 min (prepa)</t>
  </si>
  <si>
    <t>ÉTUVER</t>
  </si>
  <si>
    <t>CUIRE</t>
  </si>
  <si>
    <t>115 min (repos)</t>
  </si>
  <si>
    <t>PORTER</t>
  </si>
  <si>
    <t>DRESSER</t>
  </si>
  <si>
    <t>125 min (repos)</t>
  </si>
  <si>
    <t>SERVIR</t>
  </si>
  <si>
    <t>Niveau</t>
  </si>
  <si>
    <t>Composant</t>
  </si>
  <si>
    <t>Type</t>
  </si>
  <si>
    <t>Quantité (× multiplicateur, voir feuille Besoins)</t>
  </si>
  <si>
    <t>recette</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</si>
  <si>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</si>
  <si>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</si>
  <si>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</si>
  <si>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</si>
  <si>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</si>
  <si>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</si>
  <si>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</si>
  <si>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</si>
  <si>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</si>
  <si>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 xml:space="preserve">    ↳ Marquage vapeur / aide a rotir</t>
  </si>
  <si>
    <t xml:space="preserve">    ↳ Duxelles de champignons dehydratee</t>
  </si>
  <si>
    <t>Fiche technique — FILETS DE DINDE</t>
  </si>
  <si>
    <t>FILETS DE DINDE  GRO_CDC_100</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</si>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</sst>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E7*15</f>
        <v>30</v>
      </c>
    </row>
    <row r="8">
      <c r="A8" t="s">
        <v>16</v>
      </c>
      <c r="B8" t="s">
        <v>17</v>
      </c>
      <c r="C8" t="s">
        <v>14</v>
      </c>
      <c r="D8" s="4">
        <v>0.3</v>
      </c>
      <c r="E8" s="6">
        <f>D8*$B$2</f>
        <v>0.3</v>
      </c>
      <c r="F8" t="s">
        <v>15</v>
      </c>
      <c r="G8" s="8">
        <f>E8*4.5</f>
        <v>1.35</v>
      </c>
    </row>
    <row r="9">
      <c r="A9" t="s">
        <v>18</v>
      </c>
      <c r="B9" t="s">
        <v>19</v>
      </c>
      <c r="C9" t="s">
        <v>20</v>
      </c>
      <c r="D9" s="4">
        <v>0.9</v>
      </c>
      <c r="E9" s="6">
        <f>D9*$B$2</f>
        <v>0.9</v>
      </c>
      <c r="F9" t="s">
        <v>15</v>
      </c>
      <c r="G9" s="8">
        <f>E9*0.56</f>
        <v>0.504</v>
      </c>
    </row>
    <row r="10">
      <c r="A10" t="s">
        <v>21</v>
      </c>
      <c r="B10" t="s">
        <v>22</v>
      </c>
      <c r="C10" t="s">
        <v>23</v>
      </c>
      <c r="D10" s="4">
        <v>0.1</v>
      </c>
      <c r="E10" s="6">
        <f>D10*$B$2</f>
        <v>0.1</v>
      </c>
      <c r="F10" t="s">
        <v>15</v>
      </c>
      <c r="G10" s="8">
        <f>E10*48</f>
        <v>4.8</v>
      </c>
    </row>
    <row r="11">
      <c r="A11" t="s">
        <v>24</v>
      </c>
      <c r="B11" t="s">
        <v>25</v>
      </c>
      <c r="C11" t="s">
        <v>26</v>
      </c>
      <c r="D11" s="4">
        <v>1.2</v>
      </c>
      <c r="E11" s="6">
        <f>D11*$B$2</f>
        <v>1.2</v>
      </c>
      <c r="F11" t="s">
        <v>15</v>
      </c>
      <c r="G11" s="8">
        <f>E11*5.2</f>
        <v>6.24</v>
      </c>
    </row>
    <row r="12">
      <c r="A12" t="s">
        <v>27</v>
      </c>
      <c r="B12" t="s">
        <v>28</v>
      </c>
      <c r="C12" t="s">
        <v>29</v>
      </c>
      <c r="D12" s="4">
        <v>3</v>
      </c>
      <c r="E12" s="6">
        <f>D12*$B$2</f>
        <v>3</v>
      </c>
      <c r="F12" t="s">
        <v>30</v>
      </c>
      <c r="G12" s="8">
        <f>E12*2.2</f>
        <v>6.6</v>
      </c>
    </row>
    <row r="13">
      <c r="A13" t="s">
        <v>31</v>
      </c>
      <c r="B13" t="s">
        <v>32</v>
      </c>
      <c r="C13" t="s">
        <v>33</v>
      </c>
      <c r="D13" s="4">
        <v>1</v>
      </c>
      <c r="E13" s="6">
        <f>D13*$B$2</f>
        <v>1</v>
      </c>
      <c r="F13" t="s">
        <v>15</v>
      </c>
      <c r="G13" s="8">
        <f>E13*8.1</f>
        <v>8.1</v>
      </c>
    </row>
    <row r="14">
      <c r="A14" t="s">
        <v>34</v>
      </c>
      <c r="B14" t="s">
        <v>35</v>
      </c>
      <c r="C14" t="s">
        <v>36</v>
      </c>
      <c r="D14" s="4">
        <v>12</v>
      </c>
      <c r="E14" s="6">
        <f>D14*$B$2</f>
        <v>12</v>
      </c>
      <c r="F14" t="s">
        <v>30</v>
      </c>
      <c r="G14" s="8">
        <f>E14*1.05</f>
        <v>12.6</v>
      </c>
    </row>
    <row r="15">
      <c r="A15" t="s">
        <v>37</v>
      </c>
      <c r="B15" t="s">
        <v>38</v>
      </c>
      <c r="C15" t="s">
        <v>39</v>
      </c>
      <c r="D15" s="4">
        <v>2.5</v>
      </c>
      <c r="E15" s="6">
        <f>D15*$B$2</f>
        <v>2.5</v>
      </c>
      <c r="F15" t="s">
        <v>15</v>
      </c>
      <c r="G15" s="8">
        <f>E15*4.32</f>
        <v>10.8</v>
      </c>
    </row>
    <row r="16">
      <c r="A16" t="s">
        <v>40</v>
      </c>
      <c r="B16" t="s">
        <v>41</v>
      </c>
      <c r="C16" t="s">
        <v>42</v>
      </c>
      <c r="D16" s="4">
        <v>13</v>
      </c>
      <c r="E16" s="6">
        <f>D16*$B$2</f>
        <v>13</v>
      </c>
      <c r="F16" t="s">
        <v>15</v>
      </c>
      <c r="G16" s="8">
        <f>E16*8.7</f>
        <v>113.1</v>
      </c>
    </row>
    <row r="17">
      <c r="A17"/>
      <c r="B17"/>
      <c r="C17"/>
      <c r="D17"/>
      <c r="E17"/>
      <c r="F17" t="s" s="9">
        <v>43</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t="s">
        <v>51</v>
      </c>
      <c r="D2" t="inlineStr" s="11">
        <is>
          <t>Mise en place du poste de travail - Vérifier les D.L.C.,peser les denrées,sélectionner le matériel nécessaire. - Laver et désinfecter le matériel et le poste de travail en suivant les protocoles.</t>
        </is>
      </c>
      <c r="E2" t="s" s="11"/>
      <c r="F2"/>
    </row>
    <row r="3">
      <c r="A3" t="s">
        <v>50</v>
      </c>
      <c r="B3">
        <v>2</v>
      </c>
      <c r="C3" t="s">
        <v>52</v>
      </c>
      <c r="D3" t="inlineStr" s="11">
        <is>
          <t>Préparations préliminaires - Déconditionner les filets de dinde suivant la procédure.Réserver au froid dans un bac GN 2/1 H 150 muni d’une grille égouttoir.Couvrir.</t>
        </is>
      </c>
      <c r="E3" t="s" s="11"/>
      <c r="F3" t="s">
        <v>53</v>
      </c>
    </row>
    <row r="4">
      <c r="A4" t="s">
        <v>50</v>
      </c>
      <c r="B4">
        <v>3</v>
      </c>
      <c r="C4" t="s">
        <v>54</v>
      </c>
      <c r="D4" t="inlineStr" s="11">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1"/>
      <c r="F4"/>
    </row>
    <row r="5">
      <c r="A5" t="s">
        <v>50</v>
      </c>
      <c r="B5">
        <v>4</v>
      </c>
      <c r="C5" t="s">
        <v>55</v>
      </c>
      <c r="D5" t="inlineStr" s="11">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1"/>
      <c r="F5" t="s">
        <v>56</v>
      </c>
    </row>
    <row r="6">
      <c r="A6" t="s">
        <v>50</v>
      </c>
      <c r="B6">
        <v>5</v>
      </c>
      <c r="C6" t="s">
        <v>57</v>
      </c>
      <c r="D6" t="inlineStr" s="11">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1"/>
      <c r="F6"/>
    </row>
    <row r="7">
      <c r="A7" t="s">
        <v>50</v>
      </c>
      <c r="B7">
        <v>6</v>
      </c>
      <c r="C7" t="s">
        <v>58</v>
      </c>
      <c r="D7" t="inlineStr" s="11">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1"/>
      <c r="F7" t="s">
        <v>59</v>
      </c>
    </row>
    <row r="8">
      <c r="A8" t="s">
        <v>50</v>
      </c>
      <c r="B8">
        <v>7</v>
      </c>
      <c r="C8" t="s">
        <v>60</v>
      </c>
      <c r="D8" t="inlineStr" s="11">
        <is>
          <t>Servir - Servir les tranches de filet de dinde avec de la sauce duxelles et de la sauce soubisée gratinée. - Accompagner de pommes de terre sautées,de pâtes,de riz,de gratin de légumes divers,etc.</t>
        </is>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50</v>
      </c>
      <c r="C2" t="s">
        <v>65</v>
      </c>
      <c r="D2" s="6">
        <f>'Besoins'!$B$2*100</f>
        <v>100</v>
      </c>
      <c r="E2" t="s">
        <v>3</v>
      </c>
    </row>
    <row r="3">
      <c r="A3">
        <v>1</v>
      </c>
      <c r="B3" t="s">
        <v>66</v>
      </c>
      <c r="C3" t="s">
        <v>67</v>
      </c>
      <c r="D3" s="6">
        <f>'Besoins'!$B$2*13</f>
        <v>13</v>
      </c>
      <c r="E3" t="s">
        <v>15</v>
      </c>
    </row>
    <row r="4">
      <c r="A4">
        <v>1</v>
      </c>
      <c r="B4" t="s">
        <v>68</v>
      </c>
      <c r="C4" t="s">
        <v>67</v>
      </c>
      <c r="D4" s="6">
        <f>'Besoins'!$B$2*1</f>
        <v>1</v>
      </c>
      <c r="E4" t="s">
        <v>15</v>
      </c>
    </row>
    <row r="5">
      <c r="A5">
        <v>1</v>
      </c>
      <c r="B5" t="s">
        <v>69</v>
      </c>
      <c r="C5" t="s">
        <v>67</v>
      </c>
      <c r="D5" s="6">
        <f>'Besoins'!$B$2*12</f>
        <v>12</v>
      </c>
      <c r="E5" t="s">
        <v>30</v>
      </c>
    </row>
    <row r="6">
      <c r="A6">
        <v>1</v>
      </c>
      <c r="B6" t="s">
        <v>70</v>
      </c>
      <c r="C6" t="s">
        <v>67</v>
      </c>
      <c r="D6" s="6">
        <f>'Besoins'!$B$2*2.5</f>
        <v>2.5</v>
      </c>
      <c r="E6" t="s">
        <v>15</v>
      </c>
    </row>
    <row r="7">
      <c r="A7">
        <v>1</v>
      </c>
      <c r="B7" t="s">
        <v>71</v>
      </c>
      <c r="C7" t="s">
        <v>67</v>
      </c>
      <c r="D7" s="6">
        <f>'Besoins'!$B$2*0.1</f>
        <v>0.1</v>
      </c>
      <c r="E7" t="s">
        <v>15</v>
      </c>
    </row>
    <row r="8">
      <c r="A8">
        <v>1</v>
      </c>
      <c r="B8" t="s">
        <v>72</v>
      </c>
      <c r="C8" t="s">
        <v>67</v>
      </c>
      <c r="D8" s="6">
        <f>'Besoins'!$B$2*3</f>
        <v>3</v>
      </c>
      <c r="E8" t="s">
        <v>30</v>
      </c>
    </row>
    <row r="9">
      <c r="A9">
        <v>1</v>
      </c>
      <c r="B9" t="s">
        <v>73</v>
      </c>
      <c r="C9" t="s">
        <v>67</v>
      </c>
      <c r="D9" s="6">
        <f>'Besoins'!$B$2*1.2</f>
        <v>1.2</v>
      </c>
      <c r="E9" t="s">
        <v>15</v>
      </c>
    </row>
    <row r="10">
      <c r="A10">
        <v>1</v>
      </c>
      <c r="B10" t="s">
        <v>74</v>
      </c>
      <c r="C10" t="s">
        <v>67</v>
      </c>
      <c r="D10" s="6">
        <f>'Besoins'!$B$2*0.9</f>
        <v>0.9</v>
      </c>
      <c r="E10" t="s">
        <v>15</v>
      </c>
    </row>
    <row r="11">
      <c r="A11">
        <v>1</v>
      </c>
      <c r="B11" t="s">
        <v>75</v>
      </c>
      <c r="C11" t="s">
        <v>67</v>
      </c>
      <c r="D11" s="6">
        <f>'Besoins'!$B$2*0.3</f>
        <v>0.3</v>
      </c>
      <c r="E11" t="s">
        <v>15</v>
      </c>
    </row>
    <row r="12">
      <c r="A12">
        <v>1</v>
      </c>
      <c r="B12" t="s">
        <v>76</v>
      </c>
      <c r="C12" t="s">
        <v>67</v>
      </c>
      <c r="D12" s="6">
        <f>'Besoins'!$B$2*2</f>
        <v>2</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77</v>
      </c>
      <c r="B1"/>
      <c r="C1"/>
      <c r="D1"/>
    </row>
    <row r="2">
      <c r="A2" t="str" s="12">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3">
        <v>78</v>
      </c>
      <c r="B4"/>
      <c r="C4"/>
      <c r="D4"/>
    </row>
    <row r="5">
      <c r="A5" t="s" s="14">
        <v>79</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80</v>
      </c>
      <c r="B6" t="str" s="11">
        <f>"[FILETER] "&amp;Procedure!D3</f>
        <v>[FILETER] Préparations préliminaires - Déconditionner les filets de dinde suivant la procédure.Réserver au froid dans un bac GN 2/1 H 150 muni d’une grille égouttoir.Couvrir.</v>
      </c>
      <c r="C6"/>
      <c r="D6"/>
    </row>
    <row r="7">
      <c r="A7" t="s" s="14">
        <v>81</v>
      </c>
      <c r="B7" t="str" s="11">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4">
        <v>82</v>
      </c>
      <c r="B8" t="str" s="11">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4">
        <v>83</v>
      </c>
      <c r="B9" t="str" s="11">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4">
        <v>84</v>
      </c>
      <c r="B10" t="str" s="11">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4">
        <v>85</v>
      </c>
      <c r="B11" t="str" s="11">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5">
        <v>86</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2026-09-15T15:40:28Z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2026-09-15T15:40:28Z</dcterms:modified>
  <cp:revision>1</cp:revision>
</cp:coreProperties>
</file>