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<sst xmlns="http://schemas.openxmlformats.org/spreadsheetml/2006/main" count="100" uniqueCount="100">
  <si>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</si>
  <si>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</si>
  <si>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</si>
  <si>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</si>
  <si>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</si>
  <si>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</si>
  <si>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</si>
  <si>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</si>
  <si>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</si>
  <si>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</si>
  <si>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</si>
  <si>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</si>
  <si>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</si>
  <si>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</si>
  <si>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</si>
  <si>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</si>
  <si>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</si>
  <si>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</si>
  <si>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</si>
  <si>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</si>
  <si>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</si>
  <si>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</si>
  <si>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</si>
  <si>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</si>
  <si>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</si>
  <si>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</si>
  <si>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</si>
  <si>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</si>
  <si>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</si>
  <si>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</si>
  <si>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</si>
  <si>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</si>
  <si>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</si>
  <si>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</si>
  <si>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</si>
  <si>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</si>
  <si>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</si>
  <si>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</si>
  <si>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</si>
  <si>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</si>
  <si>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</si>
  <si>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</si>
  <si>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RNMS00770</t>
  </si>
  <si>
    <t>Petits pois et jeunes carottes surgelés</t>
  </si>
  <si>
    <t>RNMS00363</t>
  </si>
  <si>
    <t>Cuisses de canard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</si>
  <si>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</si>
  <si>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</si>
  <si>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</si>
  <si>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</si>
  <si>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</si>
  <si>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</si>
  <si>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</si>
  <si>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</si>
  <si>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CUISSES DE CANARD POÊLÉES</t>
  </si>
  <si>
    <t>METTRE EN PLACE</t>
  </si>
  <si>
    <t>PRÉPARER</t>
  </si>
  <si>
    <t>85 min (prepa)</t>
  </si>
  <si>
    <t>CONFECTIONNER</t>
  </si>
  <si>
    <t>CHAUFFER</t>
  </si>
  <si>
    <t>98 min (repos)</t>
  </si>
  <si>
    <t>FOURRER</t>
  </si>
  <si>
    <t>4 min (cuisson)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</si>
  <si>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</si>
  <si>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</si>
  <si>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</si>
  <si>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</si>
  <si>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</si>
  <si>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</si>
  <si>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</si>
  <si>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</si>
  <si>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</si>
  <si>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</si>
  <si>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</si>
  <si>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canard UE</t>
  </si>
  <si>
    <t>matiere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</si>
  <si>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</si>
  <si>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</si>
  <si>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</si>
  <si>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</si>
  <si>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Madère (cuisson sauce)</t>
  </si>
  <si>
    <t xml:space="preserve">    ↳ Petits pois et jeunes carottes surgelés</t>
  </si>
  <si>
    <t xml:space="preserve">    ↳ Jeunes carottes très fines surgelées</t>
  </si>
  <si>
    <t xml:space="preserve">    ↳ Petits oignons blancs surgelés</t>
  </si>
  <si>
    <t xml:space="preserve">    ↳ Beurre doux 82% MG plaquette</t>
  </si>
  <si>
    <t xml:space="preserve">    ↳ NAVET rond violet France</t>
  </si>
  <si>
    <t xml:space="preserve">    ↳ Sucre poudre sac 1kg</t>
  </si>
  <si>
    <t xml:space="preserve">    ↳ Sel fin de cuisine</t>
  </si>
  <si>
    <t>Fiche technique — CUISSES DE CANARD POÊLÉES</t>
  </si>
  <si>
    <t>CUISSES DE CANARD POÊLÉES  GRO_CDC_097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</si>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</sst>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E7*5.5</f>
        <v>2.75</v>
      </c>
    </row>
    <row r="8">
      <c r="A8" t="s">
        <v>16</v>
      </c>
      <c r="B8" t="s">
        <v>17</v>
      </c>
      <c r="C8" t="s">
        <v>14</v>
      </c>
      <c r="D8" s="4">
        <v>2</v>
      </c>
      <c r="E8" s="6">
        <f>D8*$B$2</f>
        <v>2</v>
      </c>
      <c r="F8" t="s">
        <v>15</v>
      </c>
      <c r="G8" s="8">
        <f>E8*2.8</f>
        <v>5.6</v>
      </c>
    </row>
    <row r="9">
      <c r="A9" t="s" s="9">
        <v>18</v>
      </c>
      <c r="B9" t="s">
        <v>19</v>
      </c>
      <c r="C9" t="s">
        <v>20</v>
      </c>
      <c r="D9" s="4">
        <v>9.75</v>
      </c>
      <c r="E9" s="6">
        <f>D9*$B$2</f>
        <v>9.75</v>
      </c>
      <c r="F9" t="s">
        <v>15</v>
      </c>
      <c r="G9" s="8">
        <f>E9*0.003</f>
        <v>0.02925</v>
      </c>
    </row>
    <row r="10">
      <c r="A10" t="s">
        <v>21</v>
      </c>
      <c r="B10" t="s">
        <v>22</v>
      </c>
      <c r="C10" t="s">
        <v>23</v>
      </c>
      <c r="D10" s="4">
        <v>0.25</v>
      </c>
      <c r="E10" s="6">
        <f>D10*$B$2</f>
        <v>0.25</v>
      </c>
      <c r="F10" t="s">
        <v>24</v>
      </c>
      <c r="G10" s="8">
        <f>E10*2.7</f>
        <v>0.675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24</v>
      </c>
      <c r="G11" s="8">
        <f>E11*0</f>
        <v>0</v>
      </c>
    </row>
    <row r="12">
      <c r="A12" t="s">
        <v>28</v>
      </c>
      <c r="B12" t="s">
        <v>29</v>
      </c>
      <c r="C12" t="s">
        <v>30</v>
      </c>
      <c r="D12" s="4">
        <v>0.75</v>
      </c>
      <c r="E12" s="6">
        <f>D12*$B$2</f>
        <v>0.75</v>
      </c>
      <c r="F12" t="s">
        <v>24</v>
      </c>
      <c r="G12" s="8">
        <f>E12*5.2</f>
        <v>3.9</v>
      </c>
    </row>
    <row r="13">
      <c r="A13" t="s">
        <v>31</v>
      </c>
      <c r="B13" t="s">
        <v>32</v>
      </c>
      <c r="C13" t="s">
        <v>33</v>
      </c>
      <c r="D13" s="4">
        <v>35</v>
      </c>
      <c r="E13" s="6">
        <f>D13*$B$2</f>
        <v>35</v>
      </c>
      <c r="F13" t="s">
        <v>24</v>
      </c>
      <c r="G13" s="8">
        <f>E13*1.5</f>
        <v>52.5</v>
      </c>
    </row>
    <row r="14">
      <c r="A14" t="s">
        <v>34</v>
      </c>
      <c r="B14" t="s">
        <v>35</v>
      </c>
      <c r="C14" t="s">
        <v>36</v>
      </c>
      <c r="D14" s="4">
        <v>0.04</v>
      </c>
      <c r="E14" s="6">
        <f>D14*$B$2</f>
        <v>0.04</v>
      </c>
      <c r="F14" t="s">
        <v>24</v>
      </c>
      <c r="G14" s="8">
        <f>E14*0.35</f>
        <v>0.014</v>
      </c>
    </row>
    <row r="15">
      <c r="A15" t="s">
        <v>37</v>
      </c>
      <c r="B15" t="s">
        <v>38</v>
      </c>
      <c r="C15" t="s">
        <v>39</v>
      </c>
      <c r="D15" s="4">
        <v>4</v>
      </c>
      <c r="E15" s="6">
        <f>D15*$B$2</f>
        <v>4</v>
      </c>
      <c r="F15" t="s">
        <v>24</v>
      </c>
      <c r="G15" s="8">
        <f>E15*2.57</f>
        <v>10.28</v>
      </c>
    </row>
    <row r="16">
      <c r="A16" t="s">
        <v>40</v>
      </c>
      <c r="B16" t="s">
        <v>41</v>
      </c>
      <c r="C16" t="s">
        <v>39</v>
      </c>
      <c r="D16" s="4">
        <v>3</v>
      </c>
      <c r="E16" s="6">
        <f>D16*$B$2</f>
        <v>3</v>
      </c>
      <c r="F16" t="s">
        <v>24</v>
      </c>
      <c r="G16" s="8">
        <f>E16*3.85</f>
        <v>11.55</v>
      </c>
    </row>
    <row r="17">
      <c r="A17" t="s">
        <v>42</v>
      </c>
      <c r="B17" t="s">
        <v>43</v>
      </c>
      <c r="C17" t="s">
        <v>39</v>
      </c>
      <c r="D17" s="4">
        <v>12</v>
      </c>
      <c r="E17" s="6">
        <f>D17*$B$2</f>
        <v>12</v>
      </c>
      <c r="F17" t="s">
        <v>24</v>
      </c>
      <c r="G17" s="8">
        <f>E17*2.98</f>
        <v>35.76</v>
      </c>
    </row>
    <row r="18">
      <c r="A18" t="s">
        <v>44</v>
      </c>
      <c r="B18" t="s">
        <v>45</v>
      </c>
      <c r="C18" t="s">
        <v>46</v>
      </c>
      <c r="D18" s="4">
        <v>22.5</v>
      </c>
      <c r="E18" s="6">
        <f>D18*$B$2</f>
        <v>22.5</v>
      </c>
      <c r="F18" t="s">
        <v>24</v>
      </c>
      <c r="G18" s="8">
        <f>E18*12.37</f>
        <v>278.325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 t="s" s="12"/>
      <c r="F4"/>
    </row>
    <row r="5">
      <c r="A5" t="s">
        <v>54</v>
      </c>
      <c r="B5">
        <v>4</v>
      </c>
      <c r="C5" t="s">
        <v>59</v>
      </c>
      <c r="D5" t="inlineStr" s="12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 t="s" s="12"/>
      <c r="F5" t="s">
        <v>60</v>
      </c>
    </row>
    <row r="6">
      <c r="A6" t="s">
        <v>54</v>
      </c>
      <c r="B6">
        <v>5</v>
      </c>
      <c r="C6" t="s">
        <v>61</v>
      </c>
      <c r="D6" t="inlineStr" s="12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 t="s" s="12"/>
      <c r="F6" t="s">
        <v>62</v>
      </c>
    </row>
    <row r="7">
      <c r="A7" t="s">
        <v>54</v>
      </c>
      <c r="B7">
        <v>6</v>
      </c>
      <c r="C7" t="s">
        <v>61</v>
      </c>
      <c r="D7" t="s" s="12">
        <v>63</v>
      </c>
      <c r="E7" t="s" s="12"/>
      <c r="F7"/>
    </row>
    <row r="8">
      <c r="A8" t="s">
        <v>54</v>
      </c>
      <c r="B8">
        <v>7</v>
      </c>
      <c r="C8" t="s">
        <v>61</v>
      </c>
      <c r="D8" t="inlineStr" s="12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 t="s" s="12"/>
      <c r="F8"/>
    </row>
    <row r="9">
      <c r="A9" t="s">
        <v>54</v>
      </c>
      <c r="B9">
        <v>8</v>
      </c>
      <c r="C9" t="s">
        <v>64</v>
      </c>
      <c r="D9" t="s" s="12">
        <v>65</v>
      </c>
      <c r="E9" t="s" s="12"/>
      <c r="F9"/>
    </row>
    <row r="10">
      <c r="A10" t="s">
        <v>66</v>
      </c>
      <c r="B10">
        <v>1</v>
      </c>
      <c r="C10" t="s">
        <v>67</v>
      </c>
      <c r="D10" t="s" s="12">
        <v>68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54</v>
      </c>
      <c r="C2" t="s">
        <v>73</v>
      </c>
      <c r="D2" s="6">
        <f>'Besoins'!$B$2*100</f>
        <v>100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'Besoins'!$B$2*22.5</f>
        <v>22.5</v>
      </c>
      <c r="E3" t="s">
        <v>24</v>
      </c>
    </row>
    <row r="4">
      <c r="A4">
        <v>1</v>
      </c>
      <c r="B4" t="s">
        <v>76</v>
      </c>
      <c r="C4" t="s">
        <v>73</v>
      </c>
      <c r="D4" s="6">
        <f>'Besoins'!$B$2*10</f>
        <v>10</v>
      </c>
      <c r="E4" t="s">
        <v>15</v>
      </c>
    </row>
    <row r="5">
      <c r="A5">
        <v>2</v>
      </c>
      <c r="B5" t="s">
        <v>77</v>
      </c>
      <c r="C5" t="s">
        <v>75</v>
      </c>
      <c r="D5" s="6">
        <f>'Besoins'!$B$2*9.75</f>
        <v>9.75</v>
      </c>
      <c r="E5" t="s">
        <v>15</v>
      </c>
    </row>
    <row r="6">
      <c r="A6">
        <v>2</v>
      </c>
      <c r="B6" t="s">
        <v>78</v>
      </c>
      <c r="C6" t="s">
        <v>75</v>
      </c>
      <c r="D6" s="6">
        <f>'Besoins'!$B$2*0.25</f>
        <v>0.25</v>
      </c>
      <c r="E6" t="s">
        <v>24</v>
      </c>
    </row>
    <row r="7">
      <c r="A7">
        <v>1</v>
      </c>
      <c r="B7" t="s">
        <v>79</v>
      </c>
      <c r="C7" t="s">
        <v>75</v>
      </c>
      <c r="D7" s="6">
        <f>'Besoins'!$B$2*2</f>
        <v>2</v>
      </c>
      <c r="E7" t="s">
        <v>15</v>
      </c>
    </row>
    <row r="8">
      <c r="A8">
        <v>1</v>
      </c>
      <c r="B8" t="s">
        <v>80</v>
      </c>
      <c r="C8" t="s">
        <v>75</v>
      </c>
      <c r="D8" s="6">
        <f>'Besoins'!$B$2*0.5</f>
        <v>0.5</v>
      </c>
      <c r="E8" t="s">
        <v>15</v>
      </c>
    </row>
    <row r="9">
      <c r="A9">
        <v>1</v>
      </c>
      <c r="B9" t="s">
        <v>81</v>
      </c>
      <c r="C9" t="s">
        <v>75</v>
      </c>
      <c r="D9" s="6">
        <f>'Besoins'!$B$2*12</f>
        <v>12</v>
      </c>
      <c r="E9" t="s">
        <v>24</v>
      </c>
    </row>
    <row r="10">
      <c r="A10">
        <v>1</v>
      </c>
      <c r="B10" t="s">
        <v>82</v>
      </c>
      <c r="C10" t="s">
        <v>75</v>
      </c>
      <c r="D10" s="6">
        <f>'Besoins'!$B$2*4</f>
        <v>4</v>
      </c>
      <c r="E10" t="s">
        <v>24</v>
      </c>
    </row>
    <row r="11">
      <c r="A11">
        <v>1</v>
      </c>
      <c r="B11" t="s">
        <v>83</v>
      </c>
      <c r="C11" t="s">
        <v>75</v>
      </c>
      <c r="D11" s="6">
        <f>'Besoins'!$B$2*3</f>
        <v>3</v>
      </c>
      <c r="E11" t="s">
        <v>24</v>
      </c>
    </row>
    <row r="12">
      <c r="A12">
        <v>1</v>
      </c>
      <c r="B12" t="s">
        <v>84</v>
      </c>
      <c r="C12" t="s">
        <v>75</v>
      </c>
      <c r="D12" s="6">
        <f>'Besoins'!$B$2*0.75</f>
        <v>0.75</v>
      </c>
      <c r="E12" t="s">
        <v>24</v>
      </c>
    </row>
    <row r="13">
      <c r="A13">
        <v>1</v>
      </c>
      <c r="B13" t="s">
        <v>85</v>
      </c>
      <c r="C13" t="s">
        <v>75</v>
      </c>
      <c r="D13" s="6">
        <f>'Besoins'!$B$2*35</f>
        <v>35</v>
      </c>
      <c r="E13" t="s">
        <v>24</v>
      </c>
    </row>
    <row r="14">
      <c r="A14">
        <v>1</v>
      </c>
      <c r="B14" t="s">
        <v>86</v>
      </c>
      <c r="C14" t="s">
        <v>75</v>
      </c>
      <c r="D14" s="6">
        <f>'Besoins'!$B$2*0.25</f>
        <v>0.25</v>
      </c>
      <c r="E14" t="s">
        <v>24</v>
      </c>
    </row>
    <row r="15">
      <c r="A15">
        <v>1</v>
      </c>
      <c r="B15" t="s">
        <v>87</v>
      </c>
      <c r="C15" t="s">
        <v>75</v>
      </c>
      <c r="D15" s="6">
        <f>'Besoins'!$B$2*0.04</f>
        <v>0.04</v>
      </c>
      <c r="E15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"GRO_CDC_097 · GRO.VOLAILLE · référence : "&amp;Besoins!B3&amp;" "&amp;Besoins!C3&amp;" · multiplicateur réglable sur la feuille ""Besoins"""</f>
        <v>GRO_CDC_097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5">
        <v>91</v>
      </c>
      <c r="B6" t="str" s="12">
        <f>"[PRÉPARER] "&amp;Procedure!D3</f>
        <v>[PRÉPARER] Préparations préliminaires - Déconditionner les cuisses de canard suivant les procédures. - Parer les cuisses.Réserver au froid dans un bac GN 2/1 H 250 en polycarbonate L muni d’une grille égouttoir et d’un couvercle.</v>
      </c>
      <c r="C6"/>
      <c r="D6"/>
    </row>
    <row r="7">
      <c r="A7" t="s" s="15">
        <v>92</v>
      </c>
      <c r="B7" t="str" s="12">
        <f>"[CONFECTIONNER] "&amp;Procedure!D4</f>
        <v>[CONFECTIONNER] Confectionner les fonds - Dans un rondeau,réaliser 5 litres de jus de canard et 10 litres de fond de veau lié,à partir de fonds déshydratés,en se reportant aux recommandations du fabricant. Réserver au bain-marie ou en armoire chaude,en attente d’utilisation.</v>
      </c>
      <c r="C7"/>
      <c r="D7"/>
    </row>
    <row r="8">
      <c r="A8" t="s" s="15">
        <v>93</v>
      </c>
      <c r="B8" t="str" s="12">
        <f>"[CHAUFFER] "&amp;Procedure!D5</f>
        <v>[CHAUFFER] 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v>
      </c>
      <c r="C8"/>
      <c r="D8"/>
    </row>
    <row r="9">
      <c r="A9" t="s" s="15">
        <v>94</v>
      </c>
      <c r="B9" t="str" s="12">
        <f>"[FOURRER] "&amp;Procedure!D6</f>
        <v>[FOURRER] Garniture aux olives - Mettre les olives vertes dans un bac GN 1/1 perforé. Passer 3 minutes au four vapeur. - Ajouter et répartir dans les bacs,5 minutes avant la fin de cuisson,les olives et le Madère. - Agiter les bacs de façon à lier l’ensemble des éléments.</v>
      </c>
      <c r="C9"/>
      <c r="D9"/>
    </row>
    <row r="10">
      <c r="A10" t="s" s="15">
        <v>95</v>
      </c>
      <c r="B10" t="str" s="12">
        <f>"[FOURRER] "&amp;Procedure!D7</f>
        <v>[FOURRER] Garniture aux petits pois - Ajouter le madère au fond de cuisson. - Garnir avec des petits pois à la paysanne (voir la recette).</v>
      </c>
      <c r="C10"/>
      <c r="D10"/>
    </row>
    <row r="11">
      <c r="A11" t="s" s="15">
        <v>96</v>
      </c>
      <c r="B11" t="str" s="12">
        <f>"[FOURRER] "&amp;Procedure!D8</f>
        <v>[FOURRER] Garniture aux navets - Éplucher,laver et tailler les navets en quartiers,de façon régulière. - Glacer les navets à blanc (voir la recette). - Glacer à brun les petits oignons grelots (voir la recette).</v>
      </c>
      <c r="C11"/>
      <c r="D11"/>
    </row>
    <row r="12">
      <c r="A12" t="s" s="15">
        <v>97</v>
      </c>
      <c r="B12" t="str" s="12">
        <f>"[DRESSER] "&amp;Procedure!D9</f>
        <v>[DRESSER] Dresser et servir - Dresser la cuisse de canard à l’assiette.Napper de fond de poêlage. - Accompagner avec la garniture choisie.</v>
      </c>
      <c r="C12"/>
      <c r="D12"/>
    </row>
    <row r="13">
      <c r="A13"/>
      <c r="B13"/>
      <c r="C13"/>
      <c r="D13"/>
    </row>
    <row r="14">
      <c r="A14" t="s" s="14">
        <v>98</v>
      </c>
      <c r="B14"/>
      <c r="C14"/>
      <c r="D14"/>
    </row>
    <row r="15">
      <c r="A15" t="s" s="15">
        <v>90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2026-08-01T02:01:26Z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2026-08-01T02:01:26Z</dcterms:modified>
  <cp:revision>1</cp:revision>
</cp:coreProperties>
</file>