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<sst xmlns="http://schemas.openxmlformats.org/spreadsheetml/2006/main" count="154" uniqueCount="154">
  <si>
    <t>Fiche technique</t>
  </si>
  <si>
    <t>Nom</t>
  </si>
  <si>
    <t>ESCALOPES DE VOLAILLE</t>
  </si>
  <si>
    <t>Code</t>
  </si>
  <si>
    <t>GRO_CDC_089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</si>
  <si>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</si>
  <si>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</si>
  <si>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</si>
  <si>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</si>
  <si>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</si>
  <si>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</si>
  <si>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</si>
  <si>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</si>
  <si>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</si>
  <si>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</si>
  <si>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</si>
  <si>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</si>
  <si>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</si>
  <si>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</si>
  <si>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</si>
  <si>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</si>
  <si>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</si>
  <si>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</si>
  <si>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</si>
  <si>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</si>
  <si>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</si>
  <si>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</si>
  <si>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</si>
  <si>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</si>
  <si>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</si>
  <si>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</si>
  <si>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</si>
  <si>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</si>
  <si>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</si>
  <si>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</si>
  <si>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</si>
  <si>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00001909</t>
  </si>
  <si>
    <t>aide à rôtir</t>
  </si>
  <si>
    <t>Condiments et sauces</t>
  </si>
  <si>
    <t>00001743</t>
  </si>
  <si>
    <t>farine de blé tamisée type 55</t>
  </si>
  <si>
    <t>Épicerie salée</t>
  </si>
  <si>
    <t>00001661</t>
  </si>
  <si>
    <t>jus de citron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</si>
  <si>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</si>
  <si>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</si>
  <si>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</si>
  <si>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</si>
  <si>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</si>
  <si>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</si>
  <si>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GLACE-VIANDE</t>
  </si>
  <si>
    <t>Glace de viande</t>
  </si>
  <si>
    <t>Fonds concentrés et extraits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</si>
  <si>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</si>
  <si>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</si>
  <si>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</si>
  <si>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</si>
  <si>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</si>
  <si>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</si>
  <si>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</si>
  <si>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</si>
  <si>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CRE-LIQUIDE-35</t>
  </si>
  <si>
    <t>Crème liquide entière 35% MG UHT</t>
  </si>
  <si>
    <t>LAIT-ENT-UHT</t>
  </si>
  <si>
    <t>Lait entier UHT 3,5% MG brique 1L</t>
  </si>
  <si>
    <t>Laits et laits en poudre</t>
  </si>
  <si>
    <t>RNMS00784</t>
  </si>
  <si>
    <t>Champignons émincés surgelés</t>
  </si>
  <si>
    <t>Pommes de terre surgelées</t>
  </si>
  <si>
    <t>RNMS00345</t>
  </si>
  <si>
    <t>Filets blancs de poulet à sec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</si>
  <si>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</si>
  <si>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</si>
  <si>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</si>
  <si>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</si>
  <si>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</si>
  <si>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</si>
  <si>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</si>
  <si>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</si>
  <si>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Filets blancs de poulet à sec UE</t>
  </si>
  <si>
    <t>matiere</t>
  </si>
  <si>
    <t xml:space="preserve">    ↳ Crème fraîche liquide 15% MG allégée</t>
  </si>
  <si>
    <t xml:space="preserve">    ↳ Madère (cuisson sauce)</t>
  </si>
  <si>
    <t xml:space="preserve">    ↳ Beurre doux 82% MG plaquette</t>
  </si>
  <si>
    <t xml:space="preserve">    ↳ Champignons émincés surgelés</t>
  </si>
  <si>
    <t xml:space="preserve">    ↳ Sauce Crème</t>
  </si>
  <si>
    <t>Sauces blanches et veloutés</t>
  </si>
  <si>
    <t xml:space="preserve">        ↳ Sauce Béchamel</t>
  </si>
  <si>
    <t xml:space="preserve">            ↳ Roux Blanc</t>
  </si>
  <si>
    <t>Roux et liaisons de base</t>
  </si>
  <si>
    <t xml:space="preserve">                ↳ Beurre de cuisine bloc 10 kg</t>
  </si>
  <si>
    <t xml:space="preserve">                ↳ farine de blé tamisée type 55</t>
  </si>
  <si>
    <t xml:space="preserve">            ↳ Lait entier UHT 3,5% MG brique 1L</t>
  </si>
  <si>
    <t xml:space="preserve">            ↳ Beurre de cuisine bloc 10 kg</t>
  </si>
  <si>
    <t xml:space="preserve">            ↳ Noix de muscade entière</t>
  </si>
  <si>
    <t xml:space="preserve">            ↳ Piment de Cayenne</t>
  </si>
  <si>
    <t xml:space="preserve">        ↳ Crème liquide entière 35% MG UHT</t>
  </si>
  <si>
    <t xml:space="preserve">        ↳ jus de citron</t>
  </si>
  <si>
    <t xml:space="preserve">        ↳ Beurre de cuisine bloc 10 kg</t>
  </si>
  <si>
    <t xml:space="preserve">    ↳ Glace de viande</t>
  </si>
  <si>
    <t xml:space="preserve">    ↳ aide à rôtir</t>
  </si>
  <si>
    <t>Recette</t>
  </si>
  <si>
    <t>#</t>
  </si>
  <si>
    <t>Verbe</t>
  </si>
  <si>
    <t>Étape</t>
  </si>
  <si>
    <t>Précision technique</t>
  </si>
  <si>
    <t>Durée</t>
  </si>
  <si>
    <t>METTRE EN PLACE</t>
  </si>
  <si>
    <t>ESCALOPER</t>
  </si>
  <si>
    <t>70 min (repos)</t>
  </si>
  <si>
    <t>CRÉMER</t>
  </si>
  <si>
    <t>73 min (repos)</t>
  </si>
  <si>
    <t>MARQUER</t>
  </si>
  <si>
    <t>77 min (repos)</t>
  </si>
  <si>
    <t>DRESSER</t>
  </si>
  <si>
    <t>Dresser et servir - Dresser les escalopes à l’assiette,nappées de sauce aux champignons. - Accompagner de pommes de terre sautées,de riz pilaf etc.</t>
  </si>
  <si>
    <t>Sauce Crème</t>
  </si>
  <si>
    <t>Mettre en place — Peser, mesurer et contrôler les denrées.</t>
  </si>
  <si>
    <t>PORTER</t>
  </si>
  <si>
    <t>6 à 8 min</t>
  </si>
  <si>
    <t>INCORPORER</t>
  </si>
  <si>
    <t>Ajouter 2 dl de crème complémentaire — Reporter à ébullition et laisser cuire à nouveau quelques minutes.</t>
  </si>
  <si>
    <t>ASSAISONNER</t>
  </si>
  <si>
    <t>Assaisonner — Ajouter quelques gouttes de jus de citron et passer la sauce au chinois étamine.</t>
  </si>
  <si>
    <t>TAMPONNER</t>
  </si>
  <si>
    <t>Tamponner en surface et réserver à couvert au bain-marie.</t>
  </si>
  <si>
    <t>+ 63°C minimum</t>
  </si>
  <si>
    <t>Sauce Béchamel</t>
  </si>
  <si>
    <t>RÉALISER</t>
  </si>
  <si>
    <t>Porter le lait à ébullition.</t>
  </si>
  <si>
    <t>VERSER</t>
  </si>
  <si>
    <t>5 à 6 min</t>
  </si>
  <si>
    <t>PASSER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</si>
  <si>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</si>
  <si>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</si>
  <si>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</si>
  <si>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</si>
  <si>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</si>
  <si>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</si>
  <si>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</si>
  <si>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ESCALOPES DE VOLAILLE</t>
  </si>
  <si>
    <t>ESCALOPES DE VOLAILLE  GRO_CDC_089</t>
  </si>
  <si>
    <t>1.</t>
  </si>
  <si>
    <t>2.</t>
  </si>
  <si>
    <t>3.</t>
  </si>
  <si>
    <t>4.</t>
  </si>
  <si>
    <t>5.</t>
  </si>
  <si>
    <t>6.</t>
  </si>
  <si>
    <t>↳ Sauce Crème  00SAU_REC014</t>
  </si>
  <si>
    <t xml:space="preserve">    Sauce Béchamel</t>
  </si>
  <si>
    <t xml:space="preserve">    Beurre de cuisine bloc 10 kg</t>
  </si>
  <si>
    <t>↳ Sauce Béchamel  00SAU_REC012</t>
  </si>
  <si>
    <t xml:space="preserve">    Roux Blanc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</si>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</sst>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209.8114</v>
      </c>
    </row>
    <row r="12">
      <c r="A12" t="s" s="3">
        <v>17</v>
      </c>
      <c r="B12" s="4">
        <v>2.098114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209.8114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E7*5.5</f>
        <v>1.375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0.48</v>
      </c>
      <c r="E9" s="11">
        <f>D9*$B$2</f>
        <v>0.48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41</v>
      </c>
      <c r="D10" s="9">
        <v>0.08</v>
      </c>
      <c r="E10" s="11">
        <f>D10*$B$2</f>
        <v>0.08</v>
      </c>
      <c r="F10" t="s">
        <v>25</v>
      </c>
      <c r="G10" s="4">
        <f>E10*0</f>
        <v>0</v>
      </c>
    </row>
    <row r="11">
      <c r="A11" t="s">
        <v>44</v>
      </c>
      <c r="B11" t="s">
        <v>45</v>
      </c>
      <c r="C11" t="s">
        <v>46</v>
      </c>
      <c r="D11" s="9">
        <v>0.016</v>
      </c>
      <c r="E11" s="11">
        <f>D11*$B$2</f>
        <v>0.016</v>
      </c>
      <c r="F11" t="s">
        <v>47</v>
      </c>
      <c r="G11" s="4">
        <f>E11*18</f>
        <v>0.288</v>
      </c>
    </row>
    <row r="12">
      <c r="A12" t="s">
        <v>48</v>
      </c>
      <c r="B12" t="s">
        <v>49</v>
      </c>
      <c r="C12" t="s">
        <v>46</v>
      </c>
      <c r="D12" s="9">
        <v>0.008</v>
      </c>
      <c r="E12" s="11">
        <f>D12*$B$2</f>
        <v>0.008</v>
      </c>
      <c r="F12" t="s">
        <v>47</v>
      </c>
      <c r="G12" s="4">
        <f>E12*9.8</f>
        <v>0.0784</v>
      </c>
    </row>
    <row r="13">
      <c r="A13" t="s">
        <v>50</v>
      </c>
      <c r="B13" t="s">
        <v>51</v>
      </c>
      <c r="C13" t="s">
        <v>52</v>
      </c>
      <c r="D13" s="9">
        <v>0.05</v>
      </c>
      <c r="E13" s="11">
        <f>D13*$B$2</f>
        <v>0.05</v>
      </c>
      <c r="F13" t="s">
        <v>47</v>
      </c>
      <c r="G13" s="4">
        <f>E13*55</f>
        <v>2.75</v>
      </c>
    </row>
    <row r="14">
      <c r="A14" t="s">
        <v>53</v>
      </c>
      <c r="B14" t="s">
        <v>54</v>
      </c>
      <c r="C14" t="s">
        <v>55</v>
      </c>
      <c r="D14" s="9">
        <v>0.8</v>
      </c>
      <c r="E14" s="11">
        <f>D14*$B$2</f>
        <v>0.8</v>
      </c>
      <c r="F14" t="s">
        <v>47</v>
      </c>
      <c r="G14" s="4">
        <f>E14*4.9</f>
        <v>3.92</v>
      </c>
    </row>
    <row r="15">
      <c r="A15" t="s">
        <v>56</v>
      </c>
      <c r="B15" t="s">
        <v>57</v>
      </c>
      <c r="C15" t="s">
        <v>55</v>
      </c>
      <c r="D15" s="9">
        <v>0.25</v>
      </c>
      <c r="E15" s="11">
        <f>D15*$B$2</f>
        <v>0.25</v>
      </c>
      <c r="F15" t="s">
        <v>47</v>
      </c>
      <c r="G15" s="4">
        <f>E15*5.2</f>
        <v>1.3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35</v>
      </c>
      <c r="G16" s="4">
        <f>E16*2.2</f>
        <v>4.4</v>
      </c>
    </row>
    <row r="17">
      <c r="A17" t="s">
        <v>61</v>
      </c>
      <c r="B17" t="s">
        <v>62</v>
      </c>
      <c r="C17" t="s">
        <v>60</v>
      </c>
      <c r="D17" s="9">
        <v>3.2</v>
      </c>
      <c r="E17" s="11">
        <f>D17*$B$2</f>
        <v>3.2</v>
      </c>
      <c r="F17" t="s">
        <v>35</v>
      </c>
      <c r="G17" s="4">
        <f>E17*2.85</f>
        <v>9.12</v>
      </c>
    </row>
    <row r="18">
      <c r="A18" t="s">
        <v>63</v>
      </c>
      <c r="B18" t="s">
        <v>64</v>
      </c>
      <c r="C18" t="s">
        <v>65</v>
      </c>
      <c r="D18" s="9">
        <v>8</v>
      </c>
      <c r="E18" s="11">
        <f>D18*$B$2</f>
        <v>8</v>
      </c>
      <c r="F18" t="s">
        <v>35</v>
      </c>
      <c r="G18" s="4">
        <f>E18*1.05</f>
        <v>8.4</v>
      </c>
    </row>
    <row r="19">
      <c r="A19" t="s">
        <v>66</v>
      </c>
      <c r="B19" t="s">
        <v>67</v>
      </c>
      <c r="C19" t="s">
        <v>68</v>
      </c>
      <c r="D19" s="9">
        <v>5</v>
      </c>
      <c r="E19" s="11">
        <f>D19*$B$2</f>
        <v>5</v>
      </c>
      <c r="F19" t="s">
        <v>47</v>
      </c>
      <c r="G19" s="4">
        <f>E19*2.98</f>
        <v>14.9</v>
      </c>
    </row>
    <row r="20">
      <c r="A20" t="s">
        <v>69</v>
      </c>
      <c r="B20" t="s">
        <v>70</v>
      </c>
      <c r="C20" t="s">
        <v>71</v>
      </c>
      <c r="D20" s="9">
        <v>13</v>
      </c>
      <c r="E20" s="11">
        <f>D20*$B$2</f>
        <v>13</v>
      </c>
      <c r="F20" t="s">
        <v>47</v>
      </c>
      <c r="G20" s="4">
        <f>E20*12.56</f>
        <v>163.28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13</v>
      </c>
      <c r="E3" t="s">
        <v>47</v>
      </c>
      <c r="F3" t="s">
        <v>71</v>
      </c>
    </row>
    <row r="4">
      <c r="A4">
        <v>1</v>
      </c>
      <c r="B4" t="s">
        <v>81</v>
      </c>
      <c r="C4" t="s">
        <v>80</v>
      </c>
      <c r="D4" s="11">
        <v>2</v>
      </c>
      <c r="E4" t="s">
        <v>35</v>
      </c>
      <c r="F4" t="s">
        <v>60</v>
      </c>
    </row>
    <row r="5">
      <c r="A5">
        <v>1</v>
      </c>
      <c r="B5" t="s">
        <v>82</v>
      </c>
      <c r="C5" t="s">
        <v>80</v>
      </c>
      <c r="D5" s="11">
        <v>0.25</v>
      </c>
      <c r="E5" t="s">
        <v>35</v>
      </c>
      <c r="F5" t="s">
        <v>34</v>
      </c>
    </row>
    <row r="6">
      <c r="A6">
        <v>1</v>
      </c>
      <c r="B6" t="s">
        <v>83</v>
      </c>
      <c r="C6" t="s">
        <v>80</v>
      </c>
      <c r="D6" s="11">
        <v>0.25</v>
      </c>
      <c r="E6" t="s">
        <v>47</v>
      </c>
      <c r="F6" t="s">
        <v>55</v>
      </c>
    </row>
    <row r="7">
      <c r="A7">
        <v>1</v>
      </c>
      <c r="B7" t="s">
        <v>84</v>
      </c>
      <c r="C7" t="s">
        <v>80</v>
      </c>
      <c r="D7" s="11">
        <v>5</v>
      </c>
      <c r="E7" t="s">
        <v>47</v>
      </c>
      <c r="F7" t="s">
        <v>68</v>
      </c>
    </row>
    <row r="8">
      <c r="A8">
        <v>1</v>
      </c>
      <c r="B8" t="s">
        <v>85</v>
      </c>
      <c r="C8" t="s">
        <v>77</v>
      </c>
      <c r="D8" s="11">
        <v>8</v>
      </c>
      <c r="E8" t="s">
        <v>35</v>
      </c>
      <c r="F8" t="s">
        <v>86</v>
      </c>
    </row>
    <row r="9">
      <c r="A9">
        <v>2</v>
      </c>
      <c r="B9" t="s">
        <v>87</v>
      </c>
      <c r="C9" t="s">
        <v>77</v>
      </c>
      <c r="D9" s="11">
        <v>8</v>
      </c>
      <c r="E9" t="s">
        <v>35</v>
      </c>
      <c r="F9" t="s">
        <v>86</v>
      </c>
    </row>
    <row r="10">
      <c r="A10">
        <v>3</v>
      </c>
      <c r="B10" t="s">
        <v>88</v>
      </c>
      <c r="C10" t="s">
        <v>77</v>
      </c>
      <c r="D10" s="11">
        <v>0.96</v>
      </c>
      <c r="E10" t="s">
        <v>47</v>
      </c>
      <c r="F10" t="s">
        <v>89</v>
      </c>
    </row>
    <row r="11">
      <c r="A11">
        <v>4</v>
      </c>
      <c r="B11" t="s">
        <v>90</v>
      </c>
      <c r="C11" t="s">
        <v>80</v>
      </c>
      <c r="D11" s="11">
        <v>0.48</v>
      </c>
      <c r="E11" t="s">
        <v>47</v>
      </c>
      <c r="F11" t="s">
        <v>55</v>
      </c>
    </row>
    <row r="12">
      <c r="A12">
        <v>4</v>
      </c>
      <c r="B12" t="s">
        <v>91</v>
      </c>
      <c r="C12" t="s">
        <v>80</v>
      </c>
      <c r="D12" s="11">
        <v>0.48</v>
      </c>
      <c r="E12" t="s">
        <v>47</v>
      </c>
      <c r="F12" t="s">
        <v>41</v>
      </c>
    </row>
    <row r="13">
      <c r="A13">
        <v>3</v>
      </c>
      <c r="B13" t="s">
        <v>92</v>
      </c>
      <c r="C13" t="s">
        <v>80</v>
      </c>
      <c r="D13" s="11">
        <v>8</v>
      </c>
      <c r="E13" t="s">
        <v>35</v>
      </c>
      <c r="F13" t="s">
        <v>65</v>
      </c>
    </row>
    <row r="14">
      <c r="A14">
        <v>3</v>
      </c>
      <c r="B14" t="s">
        <v>93</v>
      </c>
      <c r="C14" t="s">
        <v>80</v>
      </c>
      <c r="D14" s="11">
        <v>0.16</v>
      </c>
      <c r="E14" t="s">
        <v>47</v>
      </c>
      <c r="F14" t="s">
        <v>55</v>
      </c>
    </row>
    <row r="15">
      <c r="A15">
        <v>3</v>
      </c>
      <c r="B15" t="s">
        <v>94</v>
      </c>
      <c r="C15" t="s">
        <v>80</v>
      </c>
      <c r="D15" s="11">
        <v>0.016</v>
      </c>
      <c r="E15" t="s">
        <v>47</v>
      </c>
      <c r="F15" t="s">
        <v>46</v>
      </c>
    </row>
    <row r="16">
      <c r="A16">
        <v>3</v>
      </c>
      <c r="B16" t="s">
        <v>95</v>
      </c>
      <c r="C16" t="s">
        <v>80</v>
      </c>
      <c r="D16" s="11">
        <v>0.008</v>
      </c>
      <c r="E16" t="s">
        <v>47</v>
      </c>
      <c r="F16" t="s">
        <v>46</v>
      </c>
    </row>
    <row r="17">
      <c r="A17">
        <v>2</v>
      </c>
      <c r="B17" t="s">
        <v>96</v>
      </c>
      <c r="C17" t="s">
        <v>80</v>
      </c>
      <c r="D17" s="11">
        <v>3.2</v>
      </c>
      <c r="E17" t="s">
        <v>35</v>
      </c>
      <c r="F17" t="s">
        <v>60</v>
      </c>
    </row>
    <row r="18">
      <c r="A18">
        <v>2</v>
      </c>
      <c r="B18" t="s">
        <v>97</v>
      </c>
      <c r="C18" t="s">
        <v>80</v>
      </c>
      <c r="D18" s="11">
        <v>0.08</v>
      </c>
      <c r="E18" t="s">
        <v>35</v>
      </c>
      <c r="F18" t="s">
        <v>41</v>
      </c>
    </row>
    <row r="19">
      <c r="A19">
        <v>2</v>
      </c>
      <c r="B19" t="s">
        <v>98</v>
      </c>
      <c r="C19" t="s">
        <v>80</v>
      </c>
      <c r="D19" s="11">
        <v>0.16</v>
      </c>
      <c r="E19" t="s">
        <v>47</v>
      </c>
      <c r="F19" t="s">
        <v>55</v>
      </c>
    </row>
    <row r="20">
      <c r="A20">
        <v>1</v>
      </c>
      <c r="B20" t="s">
        <v>99</v>
      </c>
      <c r="C20" t="s">
        <v>80</v>
      </c>
      <c r="D20" s="11">
        <v>0.05</v>
      </c>
      <c r="E20" t="s">
        <v>47</v>
      </c>
      <c r="F20" t="s">
        <v>52</v>
      </c>
    </row>
    <row r="21">
      <c r="A21">
        <v>1</v>
      </c>
      <c r="B21" t="s">
        <v>100</v>
      </c>
      <c r="C21" t="s">
        <v>80</v>
      </c>
      <c r="D21" s="11">
        <v>0.25</v>
      </c>
      <c r="E21" t="s">
        <v>47</v>
      </c>
      <c r="F2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inlineStr" s="14">
        <is>
          <t>Mise en place du poste de travail L - Vérifier les D.L.C.,peser les denrées,sélectionner le matériel nécessaire. 1 - Désinfecter le matériel et le poste de travail suivant les protocoles. E</t>
        </is>
      </c>
      <c r="E2" t="s" s="14"/>
      <c r="F2"/>
    </row>
    <row r="3">
      <c r="A3" t="s">
        <v>2</v>
      </c>
      <c r="B3">
        <v>2</v>
      </c>
      <c r="C3" t="s">
        <v>108</v>
      </c>
      <c r="D3" t="inlineStr" s="14">
        <is>
          <t>Préparations préliminaires - Déconditionner les escalopes de volaille suivant la procédure. - Réserver les escalopes dans un bac en polycarbonate muni d’une grille égouttoir. g Réserver au froid en attente d’utilisation. - Déconditionner les champignons suivant la procédure.Les égoutter dans un bac GN 1/1 H 100 perforé.Réserver au froid le bac perforé doublé d’un bac plein.</t>
        </is>
      </c>
      <c r="E3" t="s" s="14"/>
      <c r="F3" t="s">
        <v>109</v>
      </c>
    </row>
    <row r="4">
      <c r="A4" t="s">
        <v>2</v>
      </c>
      <c r="B4">
        <v>3</v>
      </c>
      <c r="C4" t="s">
        <v>110</v>
      </c>
      <c r="D4" t="inlineStr" s="14">
        <is>
          <t>Confectionner la sauce - Confectionner la sauce crème (voir la fiche de fabrication).Filmer pour éviter de la tamponner et réserver au chaud en attente d’utilisation. - Dans un rondeau plat, au beurre, faire sauter rapidement les champignons. Déglacer avec le madère. - Ajouter la crème fraîche et le concentré de viande.Cuire 5 minutes. - Ajouter la sauce crème.Laisser cuire quelques instants en remuant à la spatule pour lier tous les éléments.Rectifier l’assaisonnement. - Respecter la procédure de fin de cuisson.Filmer et réserver en armoire chaude dans un bac GN 1/2 H 200.</t>
        </is>
      </c>
      <c r="E4" t="s" s="14"/>
      <c r="F4" t="s">
        <v>111</v>
      </c>
    </row>
    <row r="5">
      <c r="A5" t="s">
        <v>2</v>
      </c>
      <c r="B5">
        <v>4</v>
      </c>
      <c r="C5" t="s">
        <v>112</v>
      </c>
      <c r="D5" t="inlineStr" s="14">
        <is>
          <t>Marquer la cuisson des escalopes - Préchauffer le four sur la position mixte à +110/120 °C. - Dans un bac GN 1/1 H 45,verser le marquage. - Enduire de marquage les deux faces des escalopes. - Disposer les escalopes enduites de marquage sur des grilles de cuisson. - Déposer les grilles chargées sur l’échelle de cuisson. - Poser la sonde de cuisson au cœur d’une escalope. - Enfourner et cuire à chaleur mixte à + 110/120 °C.Atteindre +72 °C à cœur. - Stopper la source de chaleur et laisser les escalopes au four encore 2 min. - Réserver 25 escalopes par bac GN 1/1 H 65. - Napper avec 2,5 L de sauce.Agiter d’un mouvement circulaire de façon à lier les escalopes dans la sauce. - Respecter la procédure de fin de cuisson.Couvrir ou filmer les bacs. - Stocker en armoire chaude et maintenir à + 63 °C en attente de consommation.</t>
        </is>
      </c>
      <c r="E5" t="s" s="14"/>
      <c r="F5" t="s">
        <v>113</v>
      </c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/>
    </row>
    <row r="7">
      <c r="A7" t="s">
        <v>2</v>
      </c>
      <c r="B7">
        <v>6</v>
      </c>
      <c r="C7" t="s">
        <v>108</v>
      </c>
      <c r="D7" t="inlineStr" s="14">
        <is>
          <t>Suggestions Escalopes de volaille normande - Dans un rondeau,faire sauter au beurre 4 kg de pommes Grany taillées en cubes de 10x10 au coupe-légumes.Flamber avec 20 cL de calvados.Réserver. - Confectionner 10 L de sauce suprême à base de fond de volaille (voir la fiche technique).Bien émulsionner la sauce au mixeur pour rendre la sauce onctueuse. - Ajouter les pommes à la sauce.Lier l’ensemble en vannant à la spatule. Escalopes de volaille ou de dinde sauce roquefort - Ajouter 500 g de roquefort à la sauce crème.Monter la sauce au mixeur. - Napper l’escalope de sauce roquefort.Parsemer de la noix concassée et du persil sur l’escalope.</t>
        </is>
      </c>
      <c r="E7" t="s" s="14"/>
      <c r="F7"/>
    </row>
    <row r="8">
      <c r="A8" t="s">
        <v>116</v>
      </c>
      <c r="B8">
        <v>1</v>
      </c>
      <c r="C8" t="s">
        <v>107</v>
      </c>
      <c r="D8" t="s" s="14">
        <v>117</v>
      </c>
      <c r="E8" t="s" s="14"/>
      <c r="F8"/>
    </row>
    <row r="9">
      <c r="A9" t="s">
        <v>116</v>
      </c>
      <c r="B9">
        <v>2</v>
      </c>
      <c r="C9" t="s">
        <v>118</v>
      </c>
      <c r="D9" t="inlineStr" s="14">
        <is>
          <t>Confectionner la Sauce Béchamel — Porter les 8 dl de lait et les 2 dl de crème à ébullition. Confectionner la Béchamel avec le mélange lait et crème. Laisser réduire la sauce.</t>
        </is>
      </c>
      <c r="E9" t="s" s="14">
        <v>119</v>
      </c>
      <c r="F9"/>
    </row>
    <row r="10">
      <c r="A10" t="s">
        <v>116</v>
      </c>
      <c r="B10">
        <v>3</v>
      </c>
      <c r="C10" t="s">
        <v>120</v>
      </c>
      <c r="D10" t="s" s="14">
        <v>121</v>
      </c>
      <c r="E10" t="s" s="14"/>
      <c r="F10"/>
    </row>
    <row r="11">
      <c r="A11" t="s">
        <v>116</v>
      </c>
      <c r="B11">
        <v>4</v>
      </c>
      <c r="C11" t="s">
        <v>122</v>
      </c>
      <c r="D11" t="s" s="14">
        <v>123</v>
      </c>
      <c r="E11" t="s" s="14"/>
      <c r="F11"/>
    </row>
    <row r="12">
      <c r="A12" t="s">
        <v>116</v>
      </c>
      <c r="B12">
        <v>5</v>
      </c>
      <c r="C12" t="s">
        <v>124</v>
      </c>
      <c r="D12" t="s" s="14">
        <v>125</v>
      </c>
      <c r="E12" t="s" s="14">
        <v>126</v>
      </c>
      <c r="F12"/>
    </row>
    <row r="13">
      <c r="A13" t="s">
        <v>127</v>
      </c>
      <c r="B13">
        <v>1</v>
      </c>
      <c r="C13" t="s">
        <v>107</v>
      </c>
      <c r="D13" t="s" s="14">
        <v>117</v>
      </c>
      <c r="E13" t="s" s="14"/>
      <c r="F13"/>
    </row>
    <row r="14">
      <c r="A14" t="s">
        <v>127</v>
      </c>
      <c r="B14">
        <v>2</v>
      </c>
      <c r="C14" t="s">
        <v>128</v>
      </c>
      <c r="D14" t="inlineStr" s="14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14" t="s" s="14"/>
      <c r="F14"/>
    </row>
    <row r="15">
      <c r="A15" t="s">
        <v>127</v>
      </c>
      <c r="B15">
        <v>3</v>
      </c>
      <c r="C15" t="s">
        <v>118</v>
      </c>
      <c r="D15" t="s" s="14">
        <v>129</v>
      </c>
      <c r="E15" t="s" s="14"/>
      <c r="F15"/>
    </row>
    <row r="16">
      <c r="A16" t="s">
        <v>127</v>
      </c>
      <c r="B16">
        <v>4</v>
      </c>
      <c r="C16" t="s">
        <v>130</v>
      </c>
      <c r="D16" t="inlineStr" s="14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6" t="s" s="14"/>
      <c r="F16"/>
    </row>
    <row r="17">
      <c r="A17" t="s">
        <v>127</v>
      </c>
      <c r="B17">
        <v>5</v>
      </c>
      <c r="C17" t="s">
        <v>122</v>
      </c>
      <c r="D17" t="inlineStr" s="14">
        <is>
          <t>Assaisonner et cuire — Assaisonner avec le sel, le piment de Cayenne et quelques râpures de noix de muscade. Porter à ébullition et laisser bouillir très lentement sans cesser de remuer.</t>
        </is>
      </c>
      <c r="E17" t="s" s="14">
        <v>131</v>
      </c>
      <c r="F17"/>
    </row>
    <row r="18">
      <c r="A18" t="s">
        <v>127</v>
      </c>
      <c r="B18">
        <v>6</v>
      </c>
      <c r="C18" t="s">
        <v>132</v>
      </c>
      <c r="D18" t="inlineStr" s="14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8" t="s" s="14">
        <v>126</v>
      </c>
      <c r="F18"/>
    </row>
    <row r="19">
      <c r="A19" t="s">
        <v>133</v>
      </c>
      <c r="B19">
        <v>1</v>
      </c>
      <c r="C19" t="s">
        <v>107</v>
      </c>
      <c r="D19" t="s" s="14">
        <v>134</v>
      </c>
      <c r="E19" t="s" s="14"/>
      <c r="F19"/>
    </row>
    <row r="20">
      <c r="A20" t="s">
        <v>133</v>
      </c>
      <c r="B20">
        <v>2</v>
      </c>
      <c r="C20" t="s">
        <v>135</v>
      </c>
      <c r="D20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20" t="s" s="14"/>
      <c r="F20"/>
    </row>
    <row r="21">
      <c r="A21" t="s">
        <v>133</v>
      </c>
      <c r="B21">
        <v>3</v>
      </c>
      <c r="C21" t="s">
        <v>136</v>
      </c>
      <c r="D21" t="inlineStr" s="14">
        <is>
          <t>Cuire le roux blanc — Cuire très doucement à feu réduit sans arrêter de mélanger. Arrêter la cuisson lorsqu'il blanchit et devient mousseux — on dit alors qu'il « fleurit ».</t>
        </is>
      </c>
      <c r="E21" t="s" s="14">
        <v>137</v>
      </c>
      <c r="F21"/>
    </row>
    <row r="22">
      <c r="A22" t="s">
        <v>133</v>
      </c>
      <c r="B22">
        <v>4</v>
      </c>
      <c r="C22" t="s">
        <v>138</v>
      </c>
      <c r="D22" t="s" s="14">
        <v>139</v>
      </c>
      <c r="E22" t="s" s="14"/>
      <c r="F2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140</v>
      </c>
      <c r="B1"/>
      <c r="C1"/>
      <c r="D1"/>
    </row>
    <row r="2">
      <c r="A2" t="str" s="15">
        <f>"GRO_CDC_089 · GRO.VOLAILLE · référence : "&amp;Besoins!B3&amp;" "&amp;Besoins!C3&amp;" · multiplicateur réglable sur la feuille ""Besoins"""</f>
        <v>GRO_CDC_089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141</v>
      </c>
      <c r="B4"/>
      <c r="C4"/>
      <c r="D4"/>
    </row>
    <row r="5">
      <c r="A5" t="s" s="17">
        <v>142</v>
      </c>
      <c r="B5" t="str" s="14">
        <f>"[METTRE EN PLACE] "&amp;Procedure!D2</f>
        <v>[METTRE EN PLACE] Mise en place du poste de travail L - Vérifier les D.L.C.,peser les denrées,sélectionner le matériel nécessaire. 1 - Désinfecter le matériel et le poste de travail suivant les protocoles. E</v>
      </c>
      <c r="C5"/>
      <c r="D5"/>
    </row>
    <row r="6">
      <c r="A6" t="s" s="17">
        <v>143</v>
      </c>
      <c r="B6" t="str" s="14">
        <f>"[ESCALOPER] "&amp;Procedure!D3</f>
        <v>[ESCALOPER] Préparations préliminaires - Déconditionner les escalopes de volaille suivant la procédure. - Réserver les escalopes dans un bac en polycarbonate muni d’une grille égouttoir. g Réserver au froid en attente d’utilisation. - Déconditionner les champignons suivant la procédure.Les égoutter dans un bac GN 1/1 H 100 perforé.Réserver au froid le bac perforé doublé d’un bac plein.</v>
      </c>
      <c r="C6"/>
      <c r="D6"/>
    </row>
    <row r="7">
      <c r="A7" t="s" s="17">
        <v>144</v>
      </c>
      <c r="B7" t="str" s="14">
        <f>"[CRÉMER] "&amp;Procedure!D4</f>
        <v>[CRÉMER] Confectionner la sauce - Confectionner la sauce crème (voir la fiche de fabrication).Filmer pour éviter de la tamponner et réserver au chaud en attente d’utilisation. - Dans un rondeau plat, au beurre, faire sauter rapidement les champignons. Déglacer avec le madère. - Ajouter la crème fraîche et le concentré de viande.Cuire 5 minutes. - Ajouter la sauce crème.Laisser cuire quelques instants en remuant à la spatule pour lier tous les éléments.Rectifier l’assaisonnement. - Respecter la procédure de fin de cuisson.Filmer et réserver en armoire chaude dans un bac GN 1/2 H 200.</v>
      </c>
      <c r="C7"/>
      <c r="D7"/>
    </row>
    <row r="8">
      <c r="A8" t="s" s="17">
        <v>145</v>
      </c>
      <c r="B8" t="str" s="14">
        <f>"[MARQUER] "&amp;Procedure!D5</f>
        <v>[MARQUER] Marquer la cuisson des escalopes - Préchauffer le four sur la position mixte à +110/120 °C. - Dans un bac GN 1/1 H 45,verser le marquage. - Enduire de marquage les deux faces des escalopes. - Disposer les escalopes enduites de marquage sur des grilles de cuisson. - Déposer les grilles chargées sur l’échelle de cuisson. - Poser la sonde de cuisson au cœur d’une escalope. - Enfourner et cuire à chaleur mixte à + 110/120 °C.Atteindre +72 °C à cœur. - Stopper la source de chaleur et laisser les escalopes au four encore 2 min. - Réserver 25 escalopes par bac GN 1/1 H 65. - Napper avec 2,5 L de sauce.Agiter d’un mouvement circulaire de façon à lier les escalopes dans la sauce. - Respecter la procédure de fin de cuisson.Couvrir ou filmer les bacs. - Stocker en armoire chaude et maintenir à + 63 °C en attente de consommation.</v>
      </c>
      <c r="C8"/>
      <c r="D8"/>
    </row>
    <row r="9">
      <c r="A9" t="s" s="17">
        <v>146</v>
      </c>
      <c r="B9" t="str" s="14">
        <f>"[DRESSER] "&amp;Procedure!D6</f>
        <v>[DRESSER] Dresser et servir - Dresser les escalopes à l’assiette,nappées de sauce aux champignons. - Accompagner de pommes de terre sautées,de riz pilaf etc.</v>
      </c>
      <c r="C9"/>
      <c r="D9"/>
    </row>
    <row r="10">
      <c r="A10" t="s" s="17">
        <v>147</v>
      </c>
      <c r="B10" t="str" s="14">
        <f>"[ESCALOPER] "&amp;Procedure!D7</f>
        <v>[ESCALOPER] Suggestions Escalopes de volaille normande - Dans un rondeau,faire sauter au beurre 4 kg de pommes Grany taillées en cubes de 10x10 au coupe-légumes.Flamber avec 20 cL de calvados.Réserver. - Confectionner 10 L de sauce suprême à base de fond de volaille (voir la fiche technique).Bien émulsionner la sauce au mixeur pour rendre la sauce onctueuse. - Ajouter les pommes à la sauce.Lier l’ensemble en vannant à la spatule. Escalopes de volaille ou de dinde sauce roquefort - Ajouter 500 g de roquefort à la sauce crème.Monter la sauce au mixeur. - Napper l’escalope de sauce roquefort.Parsemer de la noix concassée et du persil sur l’escalope.</v>
      </c>
      <c r="C10"/>
      <c r="D10"/>
    </row>
    <row r="11">
      <c r="A11"/>
      <c r="B11"/>
      <c r="C11"/>
      <c r="D11"/>
    </row>
    <row r="12">
      <c r="A12" t="s" s="16">
        <v>148</v>
      </c>
      <c r="B12"/>
      <c r="C12"/>
      <c r="D12"/>
    </row>
    <row r="13">
      <c r="A13" t="s" s="17">
        <v>142</v>
      </c>
      <c r="B13" t="str" s="14">
        <f>"[METTRE EN PLACE] "&amp;Procedure!D8</f>
        <v>[METTRE EN PLACE] Mettre en place — Peser, mesurer et contrôler les denrées.</v>
      </c>
      <c r="C13"/>
      <c r="D13"/>
    </row>
    <row r="14">
      <c r="A14" t="s" s="17">
        <v>143</v>
      </c>
      <c r="B14" t="str" s="14">
        <f>"[PORTER] "&amp;Procedure!D9</f>
        <v>[PORTER] Confectionner la Sauce Béchamel — Porter les 8 dl de lait et les 2 dl de crème à ébullition. Confectionner la Béchamel avec le mélange lait et crème. Laisser réduire la sauce.</v>
      </c>
      <c r="C14"/>
      <c r="D14"/>
    </row>
    <row r="15">
      <c r="A15"/>
      <c r="B15" t="s">
        <v>149</v>
      </c>
      <c r="C15" s="11">
        <f>'Besoins'!$B$2*8</f>
        <v>8</v>
      </c>
      <c r="D15" t="s">
        <v>35</v>
      </c>
    </row>
    <row r="16">
      <c r="A16"/>
      <c r="B16" t="str" s="18">
        <f>"ℹ "&amp;Procedure!E9</f>
        <v>ℹ</v>
      </c>
      <c r="C16"/>
      <c r="D16"/>
    </row>
    <row r="17">
      <c r="A17" t="s" s="17">
        <v>144</v>
      </c>
      <c r="B17" t="str" s="14">
        <f>"[INCORPORER] "&amp;Procedure!D10</f>
        <v>[INCORPORER] Ajouter 2 dl de crème complémentaire — Reporter à ébullition et laisser cuire à nouveau quelques minutes.</v>
      </c>
      <c r="C17"/>
      <c r="D17"/>
    </row>
    <row r="18">
      <c r="A18"/>
      <c r="B18" t="str">
        <f>Besoins!B17</f>
        <v>Crème liquide entière 35% MG UHT</v>
      </c>
      <c r="C18" s="11">
        <f>Besoins!E17</f>
        <v>3.2</v>
      </c>
      <c r="D18" t="str">
        <f>Besoins!F17</f>
        <v>lt</v>
      </c>
    </row>
    <row r="19">
      <c r="A19" t="s" s="17">
        <v>145</v>
      </c>
      <c r="B19" t="str" s="14">
        <f>"[ASSAISONNER] "&amp;Procedure!D11</f>
        <v>[ASSAISONNER] Assaisonner — Ajouter quelques gouttes de jus de citron et passer la sauce au chinois étamine.</v>
      </c>
      <c r="C19"/>
      <c r="D19"/>
    </row>
    <row r="20">
      <c r="A20"/>
      <c r="B20" t="str">
        <f>Besoins!B10</f>
        <v>jus de citron</v>
      </c>
      <c r="C20" s="11">
        <f>Besoins!E10</f>
        <v>0.08</v>
      </c>
      <c r="D20" t="str">
        <f>Besoins!F10</f>
        <v>lt</v>
      </c>
    </row>
    <row r="21">
      <c r="A21" t="s" s="17">
        <v>146</v>
      </c>
      <c r="B21" t="str" s="14">
        <f>"[TAMPONNER] "&amp;Procedure!D12</f>
        <v>[TAMPONNER] Tamponner en surface et réserver à couvert au bain-marie.</v>
      </c>
      <c r="C21"/>
      <c r="D21"/>
    </row>
    <row r="22">
      <c r="A22"/>
      <c r="B22" t="s">
        <v>150</v>
      </c>
      <c r="C22" s="11">
        <f>'Besoins'!$B$2*0.16</f>
        <v>0.16</v>
      </c>
      <c r="D22" t="s">
        <v>47</v>
      </c>
    </row>
    <row r="23">
      <c r="A23"/>
      <c r="B23" t="str" s="18">
        <f>"ℹ "&amp;Procedure!E12</f>
        <v>ℹ</v>
      </c>
      <c r="C23"/>
      <c r="D23"/>
    </row>
    <row r="24">
      <c r="A24"/>
      <c r="B24"/>
      <c r="C24"/>
      <c r="D24"/>
    </row>
    <row r="25">
      <c r="A25" t="s" s="16">
        <v>151</v>
      </c>
      <c r="B25"/>
      <c r="C25"/>
      <c r="D25"/>
    </row>
    <row r="26">
      <c r="A26" t="s" s="17">
        <v>142</v>
      </c>
      <c r="B26" t="str" s="14">
        <f>"[METTRE EN PLACE] "&amp;Procedure!D13</f>
        <v>[METTRE EN PLACE] Mettre en place — Peser, mesurer et contrôler les denrées.</v>
      </c>
      <c r="C26"/>
      <c r="D26"/>
    </row>
    <row r="27">
      <c r="A27" t="s" s="17">
        <v>143</v>
      </c>
      <c r="B27" t="str" s="14">
        <f>"[RÉALISER] "&amp;Procedure!D14</f>
        <v>[RÉALISER] Réaliser le Roux Blanc et le refroidir — Le réaliser dans une sauteuse suffisamment grande pour pouvoir incorporer le lait facilement. Arrêter la cuisson lorsqu'il blanchit et devient mousseux. Le laisser refroidir.</v>
      </c>
      <c r="C27"/>
      <c r="D27"/>
    </row>
    <row r="28">
      <c r="A28"/>
      <c r="B28" t="s">
        <v>152</v>
      </c>
      <c r="C28" s="11">
        <f>'Besoins'!$B$2*0.96</f>
        <v>0.96</v>
      </c>
      <c r="D28" t="s">
        <v>47</v>
      </c>
    </row>
    <row r="29">
      <c r="A29" t="s" s="17">
        <v>144</v>
      </c>
      <c r="B29" t="str" s="14">
        <f>"[PORTER] "&amp;Procedure!D15</f>
        <v>[PORTER] Porter le lait à ébullition.</v>
      </c>
      <c r="C29"/>
      <c r="D29"/>
    </row>
    <row r="30">
      <c r="A30"/>
      <c r="B30" t="str">
        <f>Besoins!B18</f>
        <v>Lait entier UHT 3,5% MG brique 1L</v>
      </c>
      <c r="C30" s="11">
        <f>Besoins!E18</f>
        <v>8</v>
      </c>
      <c r="D30" t="str">
        <f>Besoins!F18</f>
        <v>lt</v>
      </c>
    </row>
    <row r="31">
      <c r="A31" t="s" s="17">
        <v>145</v>
      </c>
      <c r="B31" t="str" s="14">
        <f>"[VERSER] "&amp;Procedure!D16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31"/>
      <c r="D31"/>
    </row>
    <row r="32">
      <c r="A32"/>
      <c r="B32" t="str">
        <f>Besoins!B18</f>
        <v>Lait entier UHT 3,5% MG brique 1L</v>
      </c>
      <c r="C32" s="11">
        <f>Besoins!E18</f>
        <v>8</v>
      </c>
      <c r="D32" t="str">
        <f>Besoins!F18</f>
        <v>lt</v>
      </c>
    </row>
    <row r="33">
      <c r="A33"/>
      <c r="B33" t="s">
        <v>152</v>
      </c>
      <c r="C33" s="11">
        <f>'Besoins'!$B$2*0.96</f>
        <v>0.96</v>
      </c>
      <c r="D33" t="s">
        <v>47</v>
      </c>
    </row>
    <row r="34">
      <c r="A34"/>
      <c r="B34" t="str">
        <f>Besoins!B11</f>
        <v>Noix de muscade entière</v>
      </c>
      <c r="C34" s="11">
        <f>Besoins!E11</f>
        <v>0.016</v>
      </c>
      <c r="D34" t="str">
        <f>Besoins!F11</f>
        <v>kg</v>
      </c>
    </row>
    <row r="35">
      <c r="A35"/>
      <c r="B35" t="str">
        <f>Besoins!B12</f>
        <v>Piment de Cayenne</v>
      </c>
      <c r="C35" s="11">
        <f>Besoins!E12</f>
        <v>0.008</v>
      </c>
      <c r="D35" t="str">
        <f>Besoins!F12</f>
        <v>kg</v>
      </c>
    </row>
    <row r="36">
      <c r="A36" t="s" s="17">
        <v>146</v>
      </c>
      <c r="B36" t="str" s="14">
        <f>"[ASSAISONNER] "&amp;Procedure!D17</f>
        <v>[ASSAISONNER] Assaisonner et cuire — Assaisonner avec le sel, le piment de Cayenne et quelques râpures de noix de muscade. Porter à ébullition et laisser bouillir très lentement sans cesser de remuer.</v>
      </c>
      <c r="C36"/>
      <c r="D36"/>
    </row>
    <row r="37">
      <c r="A37"/>
      <c r="B37" t="str" s="18">
        <f>"ℹ "&amp;Procedure!E17</f>
        <v>ℹ</v>
      </c>
      <c r="C37"/>
      <c r="D37"/>
    </row>
    <row r="38">
      <c r="A38" t="s" s="17">
        <v>147</v>
      </c>
      <c r="B38" t="str" s="14">
        <f>"[PASSER] "&amp;Procedure!D18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38"/>
      <c r="D38"/>
    </row>
    <row r="39">
      <c r="A39"/>
      <c r="B39" t="s">
        <v>150</v>
      </c>
      <c r="C39" s="11">
        <f>'Besoins'!$B$2*0.16</f>
        <v>0.16</v>
      </c>
      <c r="D39" t="s">
        <v>47</v>
      </c>
    </row>
    <row r="40">
      <c r="A40"/>
      <c r="B40" t="str" s="18">
        <f>"ℹ "&amp;Procedure!E18</f>
        <v>ℹ</v>
      </c>
      <c r="C40"/>
      <c r="D40"/>
    </row>
    <row r="41">
      <c r="A41"/>
      <c r="B41"/>
      <c r="C41"/>
      <c r="D41"/>
    </row>
    <row r="42">
      <c r="A42" t="s" s="16">
        <v>153</v>
      </c>
      <c r="B42"/>
      <c r="C42"/>
      <c r="D42"/>
    </row>
    <row r="43">
      <c r="A43" t="s" s="17">
        <v>142</v>
      </c>
      <c r="B43" t="str" s="14">
        <f>"[METTRE EN PLACE] "&amp;Procedure!D19</f>
        <v>[METTRE EN PLACE] Mettre en place — Peser, mesurer et contrôler les denrées. Tamiser la farine. Découper le beurre en parcelles.</v>
      </c>
      <c r="C43"/>
      <c r="D43"/>
    </row>
    <row r="44">
      <c r="A44" t="s" s="17">
        <v>143</v>
      </c>
      <c r="B44" t="str" s="14">
        <f>"[ÉTUVER] "&amp;Procedure!D20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44"/>
      <c r="D44"/>
    </row>
    <row r="45">
      <c r="A45"/>
      <c r="B45" t="s">
        <v>150</v>
      </c>
      <c r="C45" s="11">
        <f>'Besoins'!$B$2*0.48</f>
        <v>0.48</v>
      </c>
      <c r="D45" t="s">
        <v>47</v>
      </c>
    </row>
    <row r="46">
      <c r="A46"/>
      <c r="B46" t="str">
        <f>Besoins!B9</f>
        <v>farine de blé tamisée type 55</v>
      </c>
      <c r="C46" s="11">
        <f>Besoins!E9</f>
        <v>0.48</v>
      </c>
      <c r="D46" t="str">
        <f>Besoins!F9</f>
        <v>kg</v>
      </c>
    </row>
    <row r="47">
      <c r="A47" t="s" s="17">
        <v>144</v>
      </c>
      <c r="B47" t="str" s="14">
        <f>"[RÉDUIRE] "&amp;Procedure!D21</f>
        <v>[RÉDUIRE] Cuire le roux blanc — Cuire très doucement à feu réduit sans arrêter de mélanger. Arrêter la cuisson lorsqu'il blanchit et devient mousseux — on dit alors qu'il « fleurit ».</v>
      </c>
      <c r="C47"/>
      <c r="D47"/>
    </row>
    <row r="48">
      <c r="A48"/>
      <c r="B48" t="str" s="18">
        <f>"ℹ "&amp;Procedure!E21</f>
        <v>ℹ</v>
      </c>
      <c r="C48"/>
      <c r="D48"/>
    </row>
    <row r="49">
      <c r="A49" t="s" s="17">
        <v>145</v>
      </c>
      <c r="B49" t="str" s="14">
        <f>"[REFROIDIR] "&amp;Procedure!D22</f>
        <v>[REFROIDIR] Refroidir rapidement — Retirer la sauteuse du feu. Si nécessaire, plonger le fond dans une plaque d'eau froide pour stopper la cuisson.</v>
      </c>
      <c r="C49"/>
      <c r="D49"/>
    </row>
    <row r="50">
      <c r="A50"/>
      <c r="B50"/>
      <c r="C50"/>
      <c r="D50"/>
    </row>
    <row r="51">
      <c r="A51" t="s" s="19">
        <v>22</v>
      </c>
      <c r="B51"/>
      <c r="C51"/>
      <c r="D51"/>
    </row>
  </sheetData>
  <sheetProtection sheet="1"/>
  <mergeCells count="3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6:D16"/>
    <mergeCell ref="B17:D17"/>
    <mergeCell ref="B19:D19"/>
    <mergeCell ref="B21:D21"/>
    <mergeCell ref="B23:D23"/>
    <mergeCell ref="A25:D25"/>
    <mergeCell ref="B26:D26"/>
    <mergeCell ref="B27:D27"/>
    <mergeCell ref="B29:D29"/>
    <mergeCell ref="B31:D31"/>
    <mergeCell ref="B36:D36"/>
    <mergeCell ref="B37:D37"/>
    <mergeCell ref="B38:D38"/>
    <mergeCell ref="B40:D40"/>
    <mergeCell ref="A42:D42"/>
    <mergeCell ref="B43:D43"/>
    <mergeCell ref="B44:D44"/>
    <mergeCell ref="B47:D47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2026-09-15T13:24:26Z</dcterms:created>
  <dc:title>ESCALOPES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2026-09-15T13:24:26Z</dcterms:modified>
  <cp:revision>1</cp:revision>
</cp:coreProperties>
</file>