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<sst xmlns="http://schemas.openxmlformats.org/spreadsheetml/2006/main" count="70" uniqueCount="70">
  <si>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</si>
  <si>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</si>
  <si>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</si>
  <si>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</si>
  <si>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</si>
  <si>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</si>
  <si>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</si>
  <si>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</si>
  <si>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</si>
  <si>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</si>
  <si>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</si>
  <si>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</si>
  <si>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00000571</t>
  </si>
  <si>
    <t>RHUM 38ø NGRITA</t>
  </si>
  <si>
    <t>Spiritueux et liqueurs cuisine</t>
  </si>
  <si>
    <t>lt</t>
  </si>
  <si>
    <t>00000002</t>
  </si>
  <si>
    <t>FARINE (FLEUR DE FROMENT)</t>
  </si>
  <si>
    <t>Farines de blé</t>
  </si>
  <si>
    <t>kg</t>
  </si>
  <si>
    <t>00000031</t>
  </si>
  <si>
    <t>RAISIN DE CORINTHE</t>
  </si>
  <si>
    <t>Fruits séchés et confits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</si>
  <si>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</si>
  <si>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</si>
  <si>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</si>
  <si>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</si>
  <si>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</si>
  <si>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</si>
  <si>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</si>
  <si>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</si>
  <si>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</si>
  <si>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</si>
  <si>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</si>
  <si>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</si>
  <si>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</si>
  <si>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</si>
  <si>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</si>
  <si>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</si>
  <si>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</si>
  <si>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</si>
  <si>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</si>
  <si>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</si>
  <si>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</si>
  <si>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</si>
  <si>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QUATRE-QUART AU RAISINS</t>
  </si>
  <si>
    <t>QUATRE-QUART (+/-600gr,rectangulaire)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</si>
  <si>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</si>
  <si>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</si>
  <si>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</si>
  <si>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</si>
  <si>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</si>
  <si>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</si>
  <si>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QUATRE-QUART (+/-600gr,rectangulaire)</t>
  </si>
  <si>
    <t xml:space="preserve">        ↳ PÂTE À QUATRE-QUART</t>
  </si>
  <si>
    <t xml:space="preserve">            ↳ BEURRE</t>
  </si>
  <si>
    <t>matiere</t>
  </si>
  <si>
    <t xml:space="preserve">            ↳ SUCRE (S2)</t>
  </si>
  <si>
    <t xml:space="preserve">            ↳ OEUF (P) (conv.)</t>
  </si>
  <si>
    <t>conversion</t>
  </si>
  <si>
    <t xml:space="preserve">            ↳ FARINE (FLEUR DE FROMENT)</t>
  </si>
  <si>
    <t xml:space="preserve">            ↳ SEL</t>
  </si>
  <si>
    <t xml:space="preserve">            ↳ BAKING(gr) (conv.)</t>
  </si>
  <si>
    <t xml:space="preserve">    ↳ RAISIN DE CORINTHE</t>
  </si>
  <si>
    <t xml:space="preserve">    ↳ RHUM 38ø NGRITA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</si>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</sst>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E7*13.2623</f>
        <v>0.265246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E8*0.022064</f>
        <v>0.005516</v>
      </c>
    </row>
    <row r="9">
      <c r="A9" t="s" s="8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19</v>
      </c>
      <c r="G9" s="9">
        <f>E9*2.008</f>
        <v>0.3012</v>
      </c>
    </row>
    <row r="10">
      <c r="A10" t="s" s="8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19</v>
      </c>
      <c r="G10" s="9">
        <f>E10*3.9514</f>
        <v>0.98785</v>
      </c>
    </row>
    <row r="11">
      <c r="A11" t="s" s="8">
        <v>26</v>
      </c>
      <c r="B11" t="s">
        <v>27</v>
      </c>
      <c r="C11" t="s">
        <v>28</v>
      </c>
      <c r="D11" s="4">
        <v>0.454545</v>
      </c>
      <c r="E11" s="6">
        <f>D11*$B$2</f>
        <v>0.454545</v>
      </c>
      <c r="F11" t="s">
        <v>3</v>
      </c>
      <c r="G11" s="9">
        <f>E11*0</f>
        <v>0</v>
      </c>
    </row>
    <row r="12">
      <c r="A12" t="s" s="8">
        <v>29</v>
      </c>
      <c r="B12" t="s">
        <v>30</v>
      </c>
      <c r="C12" t="s">
        <v>31</v>
      </c>
      <c r="D12" s="4">
        <v>4.545455</v>
      </c>
      <c r="E12" s="6">
        <f>D12*$B$2</f>
        <v>4.545455</v>
      </c>
      <c r="F12" t="s">
        <v>3</v>
      </c>
      <c r="G12" s="9">
        <f>E12*0.269999973</f>
        <v>1.227273</v>
      </c>
    </row>
    <row r="13">
      <c r="A13" t="s" s="8">
        <v>32</v>
      </c>
      <c r="B13" t="s">
        <v>33</v>
      </c>
      <c r="C13" t="s">
        <v>34</v>
      </c>
      <c r="D13" s="4">
        <v>0.004545</v>
      </c>
      <c r="E13" s="6">
        <f>D13*$B$2</f>
        <v>0.004545</v>
      </c>
      <c r="F13" t="s">
        <v>19</v>
      </c>
      <c r="G13" s="9">
        <f>E13*0.1864346435</f>
        <v>0.000847</v>
      </c>
    </row>
    <row r="14">
      <c r="A14" t="s" s="8">
        <v>35</v>
      </c>
      <c r="B14" t="s">
        <v>36</v>
      </c>
      <c r="C14" t="s">
        <v>37</v>
      </c>
      <c r="D14" s="4">
        <v>0.25</v>
      </c>
      <c r="E14" s="6">
        <f>D14*$B$2</f>
        <v>0.25</v>
      </c>
      <c r="F14" t="s">
        <v>19</v>
      </c>
      <c r="G14" s="9">
        <f>E14*0.95</f>
        <v>0.2375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45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</f>
        <v>1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'Besoins'!$B$2*1</f>
        <v>1</v>
      </c>
      <c r="E4" t="s">
        <v>19</v>
      </c>
    </row>
    <row r="5">
      <c r="A5">
        <v>3</v>
      </c>
      <c r="B5" t="s">
        <v>55</v>
      </c>
      <c r="C5" t="s">
        <v>56</v>
      </c>
      <c r="D5" s="6">
        <f>'Besoins'!$B$2*0.25</f>
        <v>0.25</v>
      </c>
      <c r="E5" t="s">
        <v>19</v>
      </c>
    </row>
    <row r="6">
      <c r="A6">
        <v>3</v>
      </c>
      <c r="B6" t="s">
        <v>57</v>
      </c>
      <c r="C6" t="s">
        <v>56</v>
      </c>
      <c r="D6" s="6">
        <f>'Besoins'!$B$2*0.25</f>
        <v>0.25</v>
      </c>
      <c r="E6" t="s">
        <v>19</v>
      </c>
    </row>
    <row r="7">
      <c r="A7">
        <v>3</v>
      </c>
      <c r="B7" t="s">
        <v>58</v>
      </c>
      <c r="C7" t="s">
        <v>59</v>
      </c>
      <c r="D7" s="6">
        <f>'Besoins'!$B$2*4.5454545455</f>
        <v>4.545455</v>
      </c>
      <c r="E7" t="s">
        <v>3</v>
      </c>
    </row>
    <row r="8">
      <c r="A8">
        <v>3</v>
      </c>
      <c r="B8" t="s">
        <v>60</v>
      </c>
      <c r="C8" t="s">
        <v>56</v>
      </c>
      <c r="D8" s="6">
        <f>'Besoins'!$B$2*0.25</f>
        <v>0.25</v>
      </c>
      <c r="E8" t="s">
        <v>19</v>
      </c>
    </row>
    <row r="9">
      <c r="A9">
        <v>3</v>
      </c>
      <c r="B9" t="s">
        <v>61</v>
      </c>
      <c r="C9" t="s">
        <v>56</v>
      </c>
      <c r="D9" s="6">
        <f>'Besoins'!$B$2*0.0045454545</f>
        <v>0.004545</v>
      </c>
      <c r="E9" t="s">
        <v>19</v>
      </c>
    </row>
    <row r="10">
      <c r="A10">
        <v>3</v>
      </c>
      <c r="B10" t="s">
        <v>62</v>
      </c>
      <c r="C10" t="s">
        <v>59</v>
      </c>
      <c r="D10" s="6">
        <f>'Besoins'!$B$2*0.0090909091</f>
        <v>0.009091</v>
      </c>
      <c r="E10" t="s">
        <v>19</v>
      </c>
    </row>
    <row r="11">
      <c r="A11">
        <v>1</v>
      </c>
      <c r="B11" t="s">
        <v>63</v>
      </c>
      <c r="C11" t="s">
        <v>56</v>
      </c>
      <c r="D11" s="6">
        <f>'Besoins'!$B$2*0.15</f>
        <v>0.15</v>
      </c>
      <c r="E11" t="s">
        <v>19</v>
      </c>
    </row>
    <row r="12">
      <c r="A12">
        <v>1</v>
      </c>
      <c r="B12" t="s">
        <v>64</v>
      </c>
      <c r="C12" t="s">
        <v>56</v>
      </c>
      <c r="D12" s="6">
        <f>'Besoins'!$B$2*0.02</f>
        <v>0.02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