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<sst xmlns="http://schemas.openxmlformats.org/spreadsheetml/2006/main" count="121" uniqueCount="121">
  <si>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</si>
  <si>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</si>
  <si>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</si>
  <si>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</si>
  <si>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</si>
  <si>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</si>
  <si>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</si>
  <si>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</si>
  <si>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</si>
  <si>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</si>
  <si>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</si>
  <si>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</si>
  <si>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</si>
  <si>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</si>
  <si>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</si>
  <si>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</si>
  <si>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</si>
  <si>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</si>
  <si>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</si>
  <si>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</si>
  <si>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</si>
  <si>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</si>
  <si>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</si>
  <si>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</si>
  <si>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</si>
  <si>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</si>
  <si>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</si>
  <si>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</si>
  <si>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</si>
  <si>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</si>
  <si>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</si>
  <si>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</si>
  <si>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</si>
  <si>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</si>
  <si>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</si>
  <si>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</si>
  <si>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</si>
  <si>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</si>
  <si>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</si>
  <si>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</si>
  <si>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</si>
  <si>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</si>
  <si>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</si>
  <si>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</si>
  <si>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</si>
  <si>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</si>
  <si>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</si>
  <si>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</si>
  <si>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</si>
  <si>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</si>
  <si>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</si>
  <si>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</si>
  <si>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</si>
  <si>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</si>
  <si>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</si>
  <si>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</si>
  <si>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RNMS00442</t>
  </si>
  <si>
    <t>Filets de dorade sébaste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</si>
  <si>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</si>
  <si>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</si>
  <si>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</si>
  <si>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</si>
  <si>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</si>
  <si>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</si>
  <si>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</si>
  <si>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</si>
  <si>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DORADE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</si>
  <si>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</si>
  <si>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</si>
  <si>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</si>
  <si>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</si>
  <si>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</si>
  <si>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</si>
  <si>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</si>
  <si>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</si>
  <si>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SOUPE DE POISSON</t>
  </si>
  <si>
    <t>ÉPLUCHER</t>
  </si>
  <si>
    <t>PRÉPARER</t>
  </si>
  <si>
    <t>ÉTUVER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</si>
  <si>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</si>
  <si>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</si>
  <si>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</si>
  <si>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</si>
  <si>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</si>
  <si>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</si>
  <si>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</si>
  <si>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</si>
  <si>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</si>
  <si>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</si>
  <si>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</si>
  <si>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</si>
  <si>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</si>
  <si>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 xml:space="preserve">    ↳ Filets de dorade sébaste</t>
  </si>
  <si>
    <t xml:space="preserve">    ↳ SOUPE DE POISSON</t>
  </si>
  <si>
    <t xml:space="preserve">        ↳ Oignons émincés 4G</t>
  </si>
  <si>
    <t xml:space="preserve">        ↳ Poireaux émincés 4G</t>
  </si>
  <si>
    <t xml:space="preserve">        ↳ Ail haché IQF</t>
  </si>
  <si>
    <t xml:space="preserve">        ↳ CÉLERI-BRANCHE vert U.E. cat.I</t>
  </si>
  <si>
    <t xml:space="preserve">        ↳ Fumet de poisson reconstitue (collectivite)</t>
  </si>
  <si>
    <t xml:space="preserve">            ↳ EAU</t>
  </si>
  <si>
    <t xml:space="preserve">            ↳ Fumet de Poisson déshydraté (Knorr Professional)</t>
  </si>
  <si>
    <t xml:space="preserve">        ↳ Fumet de poisson concentré</t>
  </si>
  <si>
    <t xml:space="preserve">        ↳ Concentré de tomate double</t>
  </si>
  <si>
    <t xml:space="preserve">        ↳ Huile d'olive vierge pure</t>
  </si>
  <si>
    <t xml:space="preserve">        ↳ Laurier sauce feuilles</t>
  </si>
  <si>
    <t xml:space="preserve">        ↳ Thym séché</t>
  </si>
  <si>
    <t xml:space="preserve">        ↳ Farine de blé T55</t>
  </si>
  <si>
    <t xml:space="preserve">        ↳ Beurre doux 82% MG plaquette</t>
  </si>
  <si>
    <t xml:space="preserve">        ↳ FENOUIL France</t>
  </si>
  <si>
    <t xml:space="preserve">    ↳ Baguette tradition crue précuite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</si>
  <si>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</si>
  <si>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</si>
  <si>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</si>
  <si>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</si>
  <si>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</si>
  <si>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</si>
  <si>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</si>
  <si>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</si>
  <si>
    <t>↳ SOUPE DE POISSON  GRO_CDC_040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</si>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</sst>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8">
        <f>E7*2.8</f>
        <v>0.014</v>
      </c>
    </row>
    <row r="8">
      <c r="A8" t="s" s="9">
        <v>16</v>
      </c>
      <c r="B8" t="s">
        <v>17</v>
      </c>
      <c r="C8" t="s">
        <v>18</v>
      </c>
      <c r="D8" s="4">
        <v>0.24625</v>
      </c>
      <c r="E8" s="6">
        <f>D8*$B$2</f>
        <v>0.24625</v>
      </c>
      <c r="F8" t="s">
        <v>19</v>
      </c>
      <c r="G8" s="8">
        <f>E8*0.003</f>
        <v>0.000739</v>
      </c>
    </row>
    <row r="9">
      <c r="A9" t="s">
        <v>20</v>
      </c>
      <c r="B9" t="s">
        <v>21</v>
      </c>
      <c r="C9" t="s">
        <v>22</v>
      </c>
      <c r="D9" s="4">
        <v>0.00005</v>
      </c>
      <c r="E9" s="6">
        <f>D9*$B$2</f>
        <v>0.00005</v>
      </c>
      <c r="F9" t="s">
        <v>15</v>
      </c>
      <c r="G9" s="8">
        <f>E9*9.8</f>
        <v>0.00049</v>
      </c>
    </row>
    <row r="10">
      <c r="A10" t="s">
        <v>23</v>
      </c>
      <c r="B10" t="s">
        <v>24</v>
      </c>
      <c r="C10" t="s">
        <v>22</v>
      </c>
      <c r="D10" s="4">
        <v>0.00015</v>
      </c>
      <c r="E10" s="6">
        <f>D10*$B$2</f>
        <v>0.00015</v>
      </c>
      <c r="F10" t="s">
        <v>15</v>
      </c>
      <c r="G10" s="8">
        <f>E10*8.5</f>
        <v>0.001275</v>
      </c>
    </row>
    <row r="11">
      <c r="A11" t="s">
        <v>25</v>
      </c>
      <c r="B11" t="s">
        <v>26</v>
      </c>
      <c r="C11" t="s">
        <v>27</v>
      </c>
      <c r="D11" s="4">
        <v>0.008</v>
      </c>
      <c r="E11" s="6">
        <f>D11*$B$2</f>
        <v>0.008</v>
      </c>
      <c r="F11" t="s">
        <v>15</v>
      </c>
      <c r="G11" s="8">
        <f>E11*0.56</f>
        <v>0.00448</v>
      </c>
    </row>
    <row r="12">
      <c r="A12" t="s">
        <v>28</v>
      </c>
      <c r="B12" t="s">
        <v>29</v>
      </c>
      <c r="C12" t="s">
        <v>30</v>
      </c>
      <c r="D12" s="4">
        <v>0.0015</v>
      </c>
      <c r="E12" s="6">
        <f>D12*$B$2</f>
        <v>0.0015</v>
      </c>
      <c r="F12" t="s">
        <v>15</v>
      </c>
      <c r="G12" s="8">
        <f>E12*30</f>
        <v>0.045</v>
      </c>
    </row>
    <row r="13">
      <c r="A13" t="s">
        <v>31</v>
      </c>
      <c r="B13" t="s">
        <v>32</v>
      </c>
      <c r="C13" t="s">
        <v>33</v>
      </c>
      <c r="D13" s="4">
        <v>0.00375</v>
      </c>
      <c r="E13" s="6">
        <f>D13*$B$2</f>
        <v>0.00375</v>
      </c>
      <c r="F13" t="s">
        <v>15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0.255</v>
      </c>
      <c r="E14" s="6">
        <f>D14*$B$2</f>
        <v>0.255</v>
      </c>
      <c r="F14" t="s">
        <v>19</v>
      </c>
      <c r="G14" s="8">
        <f>E14*5.8</f>
        <v>1.479</v>
      </c>
    </row>
    <row r="15">
      <c r="A15" t="s">
        <v>37</v>
      </c>
      <c r="B15" t="s">
        <v>38</v>
      </c>
      <c r="C15" t="s">
        <v>39</v>
      </c>
      <c r="D15" s="4">
        <v>0.258</v>
      </c>
      <c r="E15" s="6">
        <f>D15*$B$2</f>
        <v>0.258</v>
      </c>
      <c r="F15" t="s">
        <v>15</v>
      </c>
      <c r="G15" s="8">
        <f>E15*5.2</f>
        <v>1.3416</v>
      </c>
    </row>
    <row r="16">
      <c r="A16" t="s">
        <v>40</v>
      </c>
      <c r="B16" t="s">
        <v>41</v>
      </c>
      <c r="C16" t="s">
        <v>42</v>
      </c>
      <c r="D16" s="4">
        <v>0.0075</v>
      </c>
      <c r="E16" s="6">
        <f>D16*$B$2</f>
        <v>0.0075</v>
      </c>
      <c r="F16" t="s">
        <v>15</v>
      </c>
      <c r="G16" s="8">
        <f>E16*1.4</f>
        <v>0.0105</v>
      </c>
    </row>
    <row r="17">
      <c r="A17" t="s">
        <v>43</v>
      </c>
      <c r="B17" t="s">
        <v>44</v>
      </c>
      <c r="C17" t="s">
        <v>42</v>
      </c>
      <c r="D17" s="4">
        <v>0.0075</v>
      </c>
      <c r="E17" s="6">
        <f>D17*$B$2</f>
        <v>0.0075</v>
      </c>
      <c r="F17" t="s">
        <v>15</v>
      </c>
      <c r="G17" s="8">
        <f>E17*2.6</f>
        <v>0.0195</v>
      </c>
    </row>
    <row r="18">
      <c r="A18" t="s">
        <v>45</v>
      </c>
      <c r="B18" t="s">
        <v>46</v>
      </c>
      <c r="C18" t="s">
        <v>47</v>
      </c>
      <c r="D18" s="4">
        <v>0.03</v>
      </c>
      <c r="E18" s="6">
        <f>D18*$B$2</f>
        <v>0.03</v>
      </c>
      <c r="F18" t="s">
        <v>15</v>
      </c>
      <c r="G18" s="8">
        <f>E18*4.32</f>
        <v>0.1296</v>
      </c>
    </row>
    <row r="19">
      <c r="A19" t="s">
        <v>48</v>
      </c>
      <c r="B19" t="s">
        <v>49</v>
      </c>
      <c r="C19" t="s">
        <v>47</v>
      </c>
      <c r="D19" s="4">
        <v>0.02</v>
      </c>
      <c r="E19" s="6">
        <f>D19*$B$2</f>
        <v>0.02</v>
      </c>
      <c r="F19" t="s">
        <v>15</v>
      </c>
      <c r="G19" s="8">
        <f>E19*4.46</f>
        <v>0.0892</v>
      </c>
    </row>
    <row r="20">
      <c r="A20" t="s">
        <v>50</v>
      </c>
      <c r="B20" t="s">
        <v>51</v>
      </c>
      <c r="C20" t="s">
        <v>52</v>
      </c>
      <c r="D20" s="4">
        <v>200</v>
      </c>
      <c r="E20" s="6">
        <f>D20*$B$2</f>
        <v>200</v>
      </c>
      <c r="F20" t="s">
        <v>3</v>
      </c>
      <c r="G20" s="8">
        <f>E20*0.45</f>
        <v>90</v>
      </c>
    </row>
    <row r="21">
      <c r="A21" t="s">
        <v>53</v>
      </c>
      <c r="B21" t="s">
        <v>54</v>
      </c>
      <c r="C21" t="s">
        <v>55</v>
      </c>
      <c r="D21" s="4">
        <v>0.1535</v>
      </c>
      <c r="E21" s="6">
        <f>D21*$B$2</f>
        <v>0.1535</v>
      </c>
      <c r="F21" t="s">
        <v>15</v>
      </c>
      <c r="G21" s="8">
        <f>E21*9.26</f>
        <v>1.42141</v>
      </c>
    </row>
    <row r="22">
      <c r="A22" t="s">
        <v>56</v>
      </c>
      <c r="B22" t="s">
        <v>57</v>
      </c>
      <c r="C22" t="s">
        <v>58</v>
      </c>
      <c r="D22" s="4">
        <v>14</v>
      </c>
      <c r="E22" s="6">
        <f>D22*$B$2</f>
        <v>14</v>
      </c>
      <c r="F22" t="s">
        <v>15</v>
      </c>
      <c r="G22" s="8">
        <f>E22*16.99</f>
        <v>237.86</v>
      </c>
    </row>
    <row r="23">
      <c r="A23"/>
      <c r="B23"/>
      <c r="C23"/>
      <c r="D23"/>
      <c r="E23"/>
      <c r="F23" t="s" s="10">
        <v>59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66</v>
      </c>
      <c r="B3">
        <v>2</v>
      </c>
      <c r="C3" t="s">
        <v>68</v>
      </c>
      <c r="D3" t="inlineStr" s="12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2"/>
      <c r="F3" t="s">
        <v>69</v>
      </c>
    </row>
    <row r="4">
      <c r="A4" t="s">
        <v>66</v>
      </c>
      <c r="B4">
        <v>3</v>
      </c>
      <c r="C4" t="s">
        <v>70</v>
      </c>
      <c r="D4" t="inlineStr" s="12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2"/>
      <c r="F4"/>
    </row>
    <row r="5">
      <c r="A5" t="s">
        <v>66</v>
      </c>
      <c r="B5">
        <v>4</v>
      </c>
      <c r="C5" t="s">
        <v>71</v>
      </c>
      <c r="D5" t="inlineStr" s="12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2"/>
      <c r="F5" t="s">
        <v>69</v>
      </c>
    </row>
    <row r="6">
      <c r="A6" t="s">
        <v>66</v>
      </c>
      <c r="B6">
        <v>5</v>
      </c>
      <c r="C6" t="s">
        <v>72</v>
      </c>
      <c r="D6" t="inlineStr" s="12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2"/>
      <c r="F6"/>
    </row>
    <row r="7">
      <c r="A7" t="s">
        <v>66</v>
      </c>
      <c r="B7">
        <v>6</v>
      </c>
      <c r="C7" t="s">
        <v>73</v>
      </c>
      <c r="D7" t="s" s="12">
        <v>74</v>
      </c>
      <c r="E7" t="s" s="12"/>
      <c r="F7"/>
    </row>
    <row r="8">
      <c r="A8" t="s">
        <v>75</v>
      </c>
      <c r="B8">
        <v>1</v>
      </c>
      <c r="C8" t="s">
        <v>67</v>
      </c>
      <c r="D8" t="inlineStr" s="12">
        <is>
          <t>Mise en place du poste de travail - Vérifier les D.L.C.,peser les denrées,sélectionner le matériel. - Désinfecter le matériel et le poste de travail suivant les protocoles.</t>
        </is>
      </c>
      <c r="E8" t="s" s="12"/>
      <c r="F8"/>
    </row>
    <row r="9">
      <c r="A9" t="s">
        <v>75</v>
      </c>
      <c r="B9">
        <v>2</v>
      </c>
      <c r="C9" t="s">
        <v>76</v>
      </c>
      <c r="D9" t="inlineStr" s="12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9" t="s" s="12"/>
      <c r="F9"/>
    </row>
    <row r="10">
      <c r="A10" t="s">
        <v>75</v>
      </c>
      <c r="B10">
        <v>3</v>
      </c>
      <c r="C10" t="s">
        <v>77</v>
      </c>
      <c r="D10" t="inlineStr" s="12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10" t="s" s="12"/>
      <c r="F10"/>
    </row>
    <row r="11">
      <c r="A11" t="s">
        <v>75</v>
      </c>
      <c r="B11">
        <v>4</v>
      </c>
      <c r="C11" t="s">
        <v>78</v>
      </c>
      <c r="D11" t="inlineStr" s="12">
        <is>
          <t>Confectionner le roux - Dans un rondeau,faire fondre le beurre.Ajouter la farine.Mélanger au fouet. - Cuire à feu doux,sans coloration.Le roux blanchit et devient mousseux en fin de cuisson.</t>
        </is>
      </c>
      <c r="E11" t="s" s="12"/>
      <c r="F11"/>
    </row>
    <row r="12">
      <c r="A12" t="s">
        <v>75</v>
      </c>
      <c r="B12">
        <v>5</v>
      </c>
      <c r="C12" t="s">
        <v>73</v>
      </c>
      <c r="D12" t="s" s="12">
        <v>79</v>
      </c>
      <c r="E12" t="s" s="12"/>
      <c r="F12"/>
    </row>
    <row r="13">
      <c r="A13" t="s">
        <v>75</v>
      </c>
      <c r="B13">
        <v>6</v>
      </c>
      <c r="C13"/>
      <c r="D13" t="inlineStr" s="12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13" t="s" s="12"/>
      <c r="F13"/>
    </row>
    <row r="14">
      <c r="A14" t="s">
        <v>80</v>
      </c>
      <c r="B14">
        <v>1</v>
      </c>
      <c r="C14" t="s">
        <v>81</v>
      </c>
      <c r="D14" t="s" s="12">
        <v>82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66</v>
      </c>
      <c r="C2" t="s">
        <v>87</v>
      </c>
      <c r="D2" s="6">
        <f>'Besoins'!$B$2*100</f>
        <v>100</v>
      </c>
      <c r="E2" t="s">
        <v>3</v>
      </c>
    </row>
    <row r="3">
      <c r="A3">
        <v>1</v>
      </c>
      <c r="B3" t="s">
        <v>88</v>
      </c>
      <c r="C3" t="s">
        <v>89</v>
      </c>
      <c r="D3" s="6">
        <f>'Besoins'!$B$2*0.15</f>
        <v>0.15</v>
      </c>
      <c r="E3" t="s">
        <v>15</v>
      </c>
    </row>
    <row r="4">
      <c r="A4">
        <v>1</v>
      </c>
      <c r="B4" t="s">
        <v>90</v>
      </c>
      <c r="C4" t="s">
        <v>89</v>
      </c>
      <c r="D4" s="6">
        <f>'Besoins'!$B$2*0.25</f>
        <v>0.25</v>
      </c>
      <c r="E4" t="s">
        <v>19</v>
      </c>
    </row>
    <row r="5">
      <c r="A5">
        <v>1</v>
      </c>
      <c r="B5" t="s">
        <v>91</v>
      </c>
      <c r="C5" t="s">
        <v>89</v>
      </c>
      <c r="D5" s="6">
        <f>'Besoins'!$B$2*0.25</f>
        <v>0.25</v>
      </c>
      <c r="E5" t="s">
        <v>15</v>
      </c>
    </row>
    <row r="6">
      <c r="A6">
        <v>1</v>
      </c>
      <c r="B6" t="s">
        <v>92</v>
      </c>
      <c r="C6" t="s">
        <v>89</v>
      </c>
      <c r="D6" s="6">
        <f>'Besoins'!$B$2*14</f>
        <v>14</v>
      </c>
      <c r="E6" t="s">
        <v>15</v>
      </c>
    </row>
    <row r="7">
      <c r="A7">
        <v>1</v>
      </c>
      <c r="B7" t="s">
        <v>93</v>
      </c>
      <c r="C7" t="s">
        <v>87</v>
      </c>
      <c r="D7" s="6">
        <f>'Besoins'!$B$2*1</f>
        <v>1</v>
      </c>
      <c r="E7" t="s">
        <v>3</v>
      </c>
    </row>
    <row r="8">
      <c r="A8">
        <v>2</v>
      </c>
      <c r="B8" t="s">
        <v>94</v>
      </c>
      <c r="C8" t="s">
        <v>89</v>
      </c>
      <c r="D8" s="6">
        <f>'Besoins'!$B$2*0.03</f>
        <v>0.03</v>
      </c>
      <c r="E8" t="s">
        <v>15</v>
      </c>
    </row>
    <row r="9">
      <c r="A9">
        <v>2</v>
      </c>
      <c r="B9" t="s">
        <v>95</v>
      </c>
      <c r="C9" t="s">
        <v>89</v>
      </c>
      <c r="D9" s="6">
        <f>'Besoins'!$B$2*0.02</f>
        <v>0.02</v>
      </c>
      <c r="E9" t="s">
        <v>15</v>
      </c>
    </row>
    <row r="10">
      <c r="A10">
        <v>2</v>
      </c>
      <c r="B10" t="s">
        <v>96</v>
      </c>
      <c r="C10" t="s">
        <v>89</v>
      </c>
      <c r="D10" s="6">
        <f>'Besoins'!$B$2*0.0035</f>
        <v>0.0035</v>
      </c>
      <c r="E10" t="s">
        <v>15</v>
      </c>
    </row>
    <row r="11">
      <c r="A11">
        <v>2</v>
      </c>
      <c r="B11" t="s">
        <v>97</v>
      </c>
      <c r="C11" t="s">
        <v>89</v>
      </c>
      <c r="D11" s="6">
        <f>'Besoins'!$B$2*0.0075</f>
        <v>0.0075</v>
      </c>
      <c r="E11" t="s">
        <v>15</v>
      </c>
    </row>
    <row r="12">
      <c r="A12">
        <v>2</v>
      </c>
      <c r="B12" t="s">
        <v>98</v>
      </c>
      <c r="C12" t="s">
        <v>87</v>
      </c>
      <c r="D12" s="6">
        <f>'Besoins'!$B$2*0.25</f>
        <v>0.25</v>
      </c>
      <c r="E12" t="s">
        <v>19</v>
      </c>
    </row>
    <row r="13">
      <c r="A13">
        <v>3</v>
      </c>
      <c r="B13" t="s">
        <v>99</v>
      </c>
      <c r="C13" t="s">
        <v>89</v>
      </c>
      <c r="D13" s="6">
        <f>'Besoins'!$B$2*0.24625</f>
        <v>0.24625</v>
      </c>
      <c r="E13" t="s">
        <v>19</v>
      </c>
    </row>
    <row r="14">
      <c r="A14">
        <v>3</v>
      </c>
      <c r="B14" t="s">
        <v>100</v>
      </c>
      <c r="C14" t="s">
        <v>89</v>
      </c>
      <c r="D14" s="6">
        <f>'Besoins'!$B$2*0.00375</f>
        <v>0.00375</v>
      </c>
      <c r="E14" t="s">
        <v>15</v>
      </c>
    </row>
    <row r="15">
      <c r="A15">
        <v>2</v>
      </c>
      <c r="B15" t="s">
        <v>101</v>
      </c>
      <c r="C15" t="s">
        <v>89</v>
      </c>
      <c r="D15" s="6">
        <f>'Besoins'!$B$2*0.0015</f>
        <v>0.0015</v>
      </c>
      <c r="E15" t="s">
        <v>15</v>
      </c>
    </row>
    <row r="16">
      <c r="A16">
        <v>2</v>
      </c>
      <c r="B16" t="s">
        <v>102</v>
      </c>
      <c r="C16" t="s">
        <v>89</v>
      </c>
      <c r="D16" s="6">
        <f>'Besoins'!$B$2*0.005</f>
        <v>0.005</v>
      </c>
      <c r="E16" t="s">
        <v>15</v>
      </c>
    </row>
    <row r="17">
      <c r="A17">
        <v>2</v>
      </c>
      <c r="B17" t="s">
        <v>103</v>
      </c>
      <c r="C17" t="s">
        <v>89</v>
      </c>
      <c r="D17" s="6">
        <f>'Besoins'!$B$2*0.005</f>
        <v>0.005</v>
      </c>
      <c r="E17" t="s">
        <v>19</v>
      </c>
    </row>
    <row r="18">
      <c r="A18">
        <v>2</v>
      </c>
      <c r="B18" t="s">
        <v>104</v>
      </c>
      <c r="C18" t="s">
        <v>89</v>
      </c>
      <c r="D18" s="6">
        <f>'Besoins'!$B$2*0.00005</f>
        <v>0.00005</v>
      </c>
      <c r="E18" t="s">
        <v>15</v>
      </c>
    </row>
    <row r="19">
      <c r="A19">
        <v>2</v>
      </c>
      <c r="B19" t="s">
        <v>105</v>
      </c>
      <c r="C19" t="s">
        <v>89</v>
      </c>
      <c r="D19" s="6">
        <f>'Besoins'!$B$2*0.00015</f>
        <v>0.00015</v>
      </c>
      <c r="E19" t="s">
        <v>15</v>
      </c>
    </row>
    <row r="20">
      <c r="A20">
        <v>2</v>
      </c>
      <c r="B20" t="s">
        <v>106</v>
      </c>
      <c r="C20" t="s">
        <v>89</v>
      </c>
      <c r="D20" s="6">
        <f>'Besoins'!$B$2*0.008</f>
        <v>0.008</v>
      </c>
      <c r="E20" t="s">
        <v>15</v>
      </c>
    </row>
    <row r="21">
      <c r="A21">
        <v>2</v>
      </c>
      <c r="B21" t="s">
        <v>107</v>
      </c>
      <c r="C21" t="s">
        <v>89</v>
      </c>
      <c r="D21" s="6">
        <f>'Besoins'!$B$2*0.008</f>
        <v>0.008</v>
      </c>
      <c r="E21" t="s">
        <v>15</v>
      </c>
    </row>
    <row r="22">
      <c r="A22">
        <v>2</v>
      </c>
      <c r="B22" t="s">
        <v>108</v>
      </c>
      <c r="C22" t="s">
        <v>89</v>
      </c>
      <c r="D22" s="6">
        <f>'Besoins'!$B$2*0.0075</f>
        <v>0.0075</v>
      </c>
      <c r="E22" t="s">
        <v>15</v>
      </c>
    </row>
    <row r="23">
      <c r="A23">
        <v>1</v>
      </c>
      <c r="B23" t="s">
        <v>109</v>
      </c>
      <c r="C23" t="s">
        <v>89</v>
      </c>
      <c r="D23" s="6">
        <f>'Besoins'!$B$2*200</f>
        <v>200</v>
      </c>
      <c r="E2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110</v>
      </c>
      <c r="B1"/>
      <c r="C1"/>
      <c r="D1"/>
    </row>
    <row r="2">
      <c r="A2" t="str" s="13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111</v>
      </c>
      <c r="B4"/>
      <c r="C4"/>
      <c r="D4"/>
    </row>
    <row r="5">
      <c r="A5" t="s" s="15">
        <v>112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113</v>
      </c>
      <c r="B6" t="str" s="12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5">
        <v>114</v>
      </c>
      <c r="B7" t="str" s="12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5">
        <v>115</v>
      </c>
      <c r="B8" t="str" s="12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5">
        <v>116</v>
      </c>
      <c r="B9" t="str" s="12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5">
        <v>117</v>
      </c>
      <c r="B10" t="str" s="12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4">
        <v>118</v>
      </c>
      <c r="B12"/>
      <c r="C12"/>
      <c r="D12"/>
    </row>
    <row r="13">
      <c r="A13" t="s" s="15">
        <v>112</v>
      </c>
      <c r="B13" t="str" s="12">
        <f>"[METTRE EN PLACE] "&amp;Procedure!D8</f>
        <v>[METTRE EN PLACE] Mise en place du poste de travail - Vérifier les D.L.C.,peser les denrées,sélectionner le matériel. - Désinfecter le matériel et le poste de travail suivant les protocoles.</v>
      </c>
      <c r="C13"/>
      <c r="D13"/>
    </row>
    <row r="14">
      <c r="A14" t="s" s="15">
        <v>113</v>
      </c>
      <c r="B14" t="str" s="12">
        <f>"[ÉPLUCHER] "&amp;Procedure!D9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14"/>
      <c r="D14"/>
    </row>
    <row r="15">
      <c r="A15" t="s" s="15">
        <v>114</v>
      </c>
      <c r="B15" t="str" s="12">
        <f>"[PRÉPARER] "&amp;Procedure!D10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15"/>
      <c r="D15"/>
    </row>
    <row r="16">
      <c r="A16" t="s" s="15">
        <v>115</v>
      </c>
      <c r="B16" t="str" s="12">
        <f>"[ÉTUVER] "&amp;Procedure!D11</f>
        <v>[ÉTUVER] Confectionner le roux - Dans un rondeau,faire fondre le beurre.Ajouter la farine.Mélanger au fouet. - Cuire à feu doux,sans coloration.Le roux blanchit et devient mousseux en fin de cuisson.</v>
      </c>
      <c r="C16"/>
      <c r="D16"/>
    </row>
    <row r="17">
      <c r="A17" t="s" s="15">
        <v>116</v>
      </c>
      <c r="B17" t="str" s="12">
        <f>"[DRESSER] "&amp;Procedure!D12</f>
        <v>[DRESSER] Dresser - Servir à l’assiette avec des croûtons aillés.Proposer de l’aïoli.</v>
      </c>
      <c r="C17"/>
      <c r="D17"/>
    </row>
    <row r="18">
      <c r="A18" t="s" s="15">
        <v>117</v>
      </c>
      <c r="B18" t="str" s="12">
        <f>Procedure!D13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8"/>
      <c r="D18"/>
    </row>
    <row r="19">
      <c r="A19"/>
      <c r="B19"/>
      <c r="C19"/>
      <c r="D19"/>
    </row>
    <row r="20">
      <c r="A20" t="s" s="14">
        <v>119</v>
      </c>
      <c r="B20"/>
      <c r="C20"/>
      <c r="D20"/>
    </row>
    <row r="21">
      <c r="A21" t="s" s="15">
        <v>112</v>
      </c>
      <c r="B21" t="str" s="12">
        <f>"[DISSOUDRE] "&amp;Procedure!D14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6">
        <v>120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