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<sst xmlns="http://schemas.openxmlformats.org/spreadsheetml/2006/main" count="141" uniqueCount="141">
  <si>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</si>
  <si>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</si>
  <si>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</si>
  <si>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</si>
  <si>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</si>
  <si>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</si>
  <si>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</si>
  <si>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</si>
  <si>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</si>
  <si>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</si>
  <si>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</si>
  <si>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</si>
  <si>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</si>
  <si>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</si>
  <si>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</si>
  <si>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</si>
  <si>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</si>
  <si>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</si>
  <si>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</si>
  <si>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</si>
  <si>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</si>
  <si>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</si>
  <si>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</si>
  <si>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</si>
  <si>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</si>
  <si>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</si>
  <si>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</si>
  <si>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</si>
  <si>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</si>
  <si>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</si>
  <si>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</si>
  <si>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</si>
  <si>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</si>
  <si>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</si>
  <si>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</si>
  <si>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</si>
  <si>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</si>
  <si>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</si>
  <si>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</si>
  <si>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</si>
  <si>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</si>
  <si>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</si>
  <si>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</si>
  <si>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</si>
  <si>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</si>
  <si>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</si>
  <si>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</si>
  <si>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</si>
  <si>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</si>
  <si>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</si>
  <si>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</si>
  <si>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</si>
  <si>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</si>
  <si>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</si>
  <si>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</si>
  <si>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</si>
  <si>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</si>
  <si>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</si>
  <si>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</si>
  <si>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</si>
  <si>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</si>
  <si>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</si>
  <si>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</si>
  <si>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</si>
  <si>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</si>
  <si>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</si>
  <si>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</si>
  <si>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</si>
  <si>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</si>
  <si>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</si>
  <si>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</si>
  <si>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</si>
  <si>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</si>
  <si>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</si>
  <si>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</si>
  <si>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</si>
  <si>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</si>
  <si>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</si>
  <si>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</si>
  <si>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</si>
  <si>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</si>
  <si>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</si>
  <si>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</si>
  <si>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</si>
  <si>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</si>
  <si>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</si>
  <si>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</si>
  <si>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</si>
  <si>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</si>
  <si>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 xml:space="preserve">    ↳ Filets de dorade sébaste</t>
  </si>
  <si>
    <t xml:space="preserve">    ↳ SOUPE DE POISSON</t>
  </si>
  <si>
    <t>Potages collectivité</t>
  </si>
  <si>
    <t xml:space="preserve">        ↳ Oignons émincés 4G</t>
  </si>
  <si>
    <t xml:space="preserve">        ↳ Poireaux émincés 4G</t>
  </si>
  <si>
    <t xml:space="preserve">        ↳ Ail haché IQF</t>
  </si>
  <si>
    <t xml:space="preserve">        ↳ CÉLERI-BRANCHE vert U.E. cat.I</t>
  </si>
  <si>
    <t xml:space="preserve">        ↳ Fumet de poisson reconstitue (collectivite)</t>
  </si>
  <si>
    <t>Préparations de base collectivité</t>
  </si>
  <si>
    <t xml:space="preserve">            ↳ EAU</t>
  </si>
  <si>
    <t xml:space="preserve">            ↳ Fumet de Poisson déshydraté (Knorr Professional)</t>
  </si>
  <si>
    <t xml:space="preserve">        ↳ Fumet de poisson concentré</t>
  </si>
  <si>
    <t xml:space="preserve">        ↳ Concentré de tomate double</t>
  </si>
  <si>
    <t xml:space="preserve">        ↳ Huile d'olive vierge pure</t>
  </si>
  <si>
    <t xml:space="preserve">        ↳ Laurier sauce feuilles</t>
  </si>
  <si>
    <t xml:space="preserve">        ↳ Thym séché</t>
  </si>
  <si>
    <t xml:space="preserve">        ↳ Farine de blé T55</t>
  </si>
  <si>
    <t xml:space="preserve">        ↳ Beurre doux 82% MG plaquette</t>
  </si>
  <si>
    <t xml:space="preserve">        ↳ FENOUIL France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</si>
  <si>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</si>
  <si>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</si>
  <si>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</si>
  <si>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</si>
  <si>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</si>
  <si>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</si>
  <si>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</si>
  <si>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</si>
  <si>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</si>
  <si>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</si>
  <si>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</si>
  <si>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</si>
  <si>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</si>
  <si>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</si>
  <si>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</si>
  <si>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SOUPE DE POISSON</t>
  </si>
  <si>
    <t>ÉPLUCHER</t>
  </si>
  <si>
    <t>PRÉPARER</t>
  </si>
  <si>
    <t>ÉTUVER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</si>
  <si>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</si>
  <si>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</si>
  <si>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</si>
  <si>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</si>
  <si>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</si>
  <si>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</si>
  <si>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</si>
  <si>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</si>
  <si>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</si>
  <si>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</si>
  <si>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</si>
  <si>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</si>
  <si>
    <t>↳ SOUPE DE POISSON  GRO_CDC_040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</si>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</sst>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332.41679375</v>
      </c>
    </row>
    <row r="12">
      <c r="A12" t="s" s="3">
        <v>16</v>
      </c>
      <c r="B12" s="4">
        <v>3.3241679375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332.41679375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0.005</v>
      </c>
      <c r="E7" s="11">
        <f>D7*$B$2</f>
        <v>0.005</v>
      </c>
      <c r="F7" t="s">
        <v>34</v>
      </c>
      <c r="G7" s="4">
        <f>E7*2.8</f>
        <v>0.014</v>
      </c>
    </row>
    <row r="8">
      <c r="A8" t="s" s="12">
        <v>35</v>
      </c>
      <c r="B8" t="s">
        <v>36</v>
      </c>
      <c r="C8" t="s">
        <v>37</v>
      </c>
      <c r="D8" s="9">
        <v>0.24625</v>
      </c>
      <c r="E8" s="11">
        <f>D8*$B$2</f>
        <v>0.24625</v>
      </c>
      <c r="F8" t="s">
        <v>38</v>
      </c>
      <c r="G8" s="4">
        <f>E8*0.003</f>
        <v>0.000739</v>
      </c>
    </row>
    <row r="9">
      <c r="A9" t="s">
        <v>39</v>
      </c>
      <c r="B9" t="s">
        <v>40</v>
      </c>
      <c r="C9" t="s">
        <v>41</v>
      </c>
      <c r="D9" s="9">
        <v>0.00005</v>
      </c>
      <c r="E9" s="11">
        <f>D9*$B$2</f>
        <v>0.00005</v>
      </c>
      <c r="F9" t="s">
        <v>34</v>
      </c>
      <c r="G9" s="4">
        <f>E9*9.8</f>
        <v>0.00049</v>
      </c>
    </row>
    <row r="10">
      <c r="A10" t="s">
        <v>42</v>
      </c>
      <c r="B10" t="s">
        <v>43</v>
      </c>
      <c r="C10" t="s">
        <v>41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44</v>
      </c>
      <c r="B11" t="s">
        <v>45</v>
      </c>
      <c r="C11" t="s">
        <v>46</v>
      </c>
      <c r="D11" s="9">
        <v>0.008</v>
      </c>
      <c r="E11" s="11">
        <f>D11*$B$2</f>
        <v>0.008</v>
      </c>
      <c r="F11" t="s">
        <v>34</v>
      </c>
      <c r="G11" s="4">
        <f>E11*0.56</f>
        <v>0.00448</v>
      </c>
    </row>
    <row r="12">
      <c r="A12" t="s">
        <v>47</v>
      </c>
      <c r="B12" t="s">
        <v>48</v>
      </c>
      <c r="C12" t="s">
        <v>49</v>
      </c>
      <c r="D12" s="9">
        <v>0.0015</v>
      </c>
      <c r="E12" s="11">
        <f>D12*$B$2</f>
        <v>0.0015</v>
      </c>
      <c r="F12" t="s">
        <v>34</v>
      </c>
      <c r="G12" s="4">
        <f>E12*30</f>
        <v>0.045</v>
      </c>
    </row>
    <row r="13">
      <c r="A13" t="s">
        <v>50</v>
      </c>
      <c r="B13" t="s">
        <v>51</v>
      </c>
      <c r="C13" t="s">
        <v>52</v>
      </c>
      <c r="D13" s="9">
        <v>0.00375</v>
      </c>
      <c r="E13" s="11">
        <f>D13*$B$2</f>
        <v>0.00375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0.255</v>
      </c>
      <c r="E14" s="11">
        <f>D14*$B$2</f>
        <v>0.255</v>
      </c>
      <c r="F14" t="s">
        <v>38</v>
      </c>
      <c r="G14" s="4">
        <f>E14*5.8</f>
        <v>1.479</v>
      </c>
    </row>
    <row r="15">
      <c r="A15" t="s">
        <v>56</v>
      </c>
      <c r="B15" t="s">
        <v>57</v>
      </c>
      <c r="C15" t="s">
        <v>58</v>
      </c>
      <c r="D15" s="9">
        <v>0.258</v>
      </c>
      <c r="E15" s="11">
        <f>D15*$B$2</f>
        <v>0.258</v>
      </c>
      <c r="F15" t="s">
        <v>34</v>
      </c>
      <c r="G15" s="4">
        <f>E15*5.2</f>
        <v>1.3416</v>
      </c>
    </row>
    <row r="16">
      <c r="A16" t="s">
        <v>59</v>
      </c>
      <c r="B16" t="s">
        <v>60</v>
      </c>
      <c r="C16" t="s">
        <v>61</v>
      </c>
      <c r="D16" s="9">
        <v>0.0075</v>
      </c>
      <c r="E16" s="11">
        <f>D16*$B$2</f>
        <v>0.0075</v>
      </c>
      <c r="F16" t="s">
        <v>34</v>
      </c>
      <c r="G16" s="4">
        <f>E16*1.4</f>
        <v>0.0105</v>
      </c>
    </row>
    <row r="17">
      <c r="A17" t="s">
        <v>62</v>
      </c>
      <c r="B17" t="s">
        <v>63</v>
      </c>
      <c r="C17" t="s">
        <v>61</v>
      </c>
      <c r="D17" s="9">
        <v>0.0075</v>
      </c>
      <c r="E17" s="11">
        <f>D17*$B$2</f>
        <v>0.0075</v>
      </c>
      <c r="F17" t="s">
        <v>34</v>
      </c>
      <c r="G17" s="4">
        <f>E17*2.6</f>
        <v>0.0195</v>
      </c>
    </row>
    <row r="18">
      <c r="A18" t="s">
        <v>64</v>
      </c>
      <c r="B18" t="s">
        <v>65</v>
      </c>
      <c r="C18" t="s">
        <v>66</v>
      </c>
      <c r="D18" s="9">
        <v>0.03</v>
      </c>
      <c r="E18" s="11">
        <f>D18*$B$2</f>
        <v>0.03</v>
      </c>
      <c r="F18" t="s">
        <v>34</v>
      </c>
      <c r="G18" s="4">
        <f>E18*4.32</f>
        <v>0.1296</v>
      </c>
    </row>
    <row r="19">
      <c r="A19" t="s">
        <v>67</v>
      </c>
      <c r="B19" t="s">
        <v>68</v>
      </c>
      <c r="C19" t="s">
        <v>66</v>
      </c>
      <c r="D19" s="9">
        <v>0.02</v>
      </c>
      <c r="E19" s="11">
        <f>D19*$B$2</f>
        <v>0.02</v>
      </c>
      <c r="F19" t="s">
        <v>34</v>
      </c>
      <c r="G19" s="4">
        <f>E19*4.46</f>
        <v>0.0892</v>
      </c>
    </row>
    <row r="20">
      <c r="A20" t="s">
        <v>69</v>
      </c>
      <c r="B20" t="s">
        <v>70</v>
      </c>
      <c r="C20" t="s">
        <v>71</v>
      </c>
      <c r="D20" s="9">
        <v>200</v>
      </c>
      <c r="E20" s="11">
        <f>D20*$B$2</f>
        <v>200</v>
      </c>
      <c r="F20" t="s">
        <v>24</v>
      </c>
      <c r="G20" s="4">
        <f>E20*0.45</f>
        <v>90</v>
      </c>
    </row>
    <row r="21">
      <c r="A21" t="s">
        <v>72</v>
      </c>
      <c r="B21" t="s">
        <v>73</v>
      </c>
      <c r="C21" t="s">
        <v>74</v>
      </c>
      <c r="D21" s="9">
        <v>0.1535</v>
      </c>
      <c r="E21" s="11">
        <f>D21*$B$2</f>
        <v>0.1535</v>
      </c>
      <c r="F21" t="s">
        <v>34</v>
      </c>
      <c r="G21" s="4">
        <f>E21*9.26</f>
        <v>1.42141</v>
      </c>
    </row>
    <row r="22">
      <c r="A22" t="s">
        <v>75</v>
      </c>
      <c r="B22" t="s">
        <v>76</v>
      </c>
      <c r="C22" t="s">
        <v>77</v>
      </c>
      <c r="D22" s="9">
        <v>14</v>
      </c>
      <c r="E22" s="11">
        <f>D22*$B$2</f>
        <v>14</v>
      </c>
      <c r="F22" t="s">
        <v>34</v>
      </c>
      <c r="G22" s="4">
        <f>E22*16.99</f>
        <v>237.86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0.15</v>
      </c>
      <c r="E3" t="s">
        <v>34</v>
      </c>
      <c r="F3" t="s">
        <v>74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38</v>
      </c>
      <c r="F4" t="s">
        <v>55</v>
      </c>
    </row>
    <row r="5">
      <c r="A5">
        <v>1</v>
      </c>
      <c r="B5" t="s">
        <v>88</v>
      </c>
      <c r="C5" t="s">
        <v>86</v>
      </c>
      <c r="D5" s="11">
        <v>0.25</v>
      </c>
      <c r="E5" t="s">
        <v>34</v>
      </c>
      <c r="F5" t="s">
        <v>58</v>
      </c>
    </row>
    <row r="6">
      <c r="A6">
        <v>1</v>
      </c>
      <c r="B6" t="s">
        <v>89</v>
      </c>
      <c r="C6" t="s">
        <v>86</v>
      </c>
      <c r="D6" s="11">
        <v>14</v>
      </c>
      <c r="E6" t="s">
        <v>34</v>
      </c>
      <c r="F6" t="s">
        <v>77</v>
      </c>
    </row>
    <row r="7">
      <c r="A7">
        <v>1</v>
      </c>
      <c r="B7" t="s">
        <v>90</v>
      </c>
      <c r="C7" t="s">
        <v>83</v>
      </c>
      <c r="D7" s="11">
        <v>1</v>
      </c>
      <c r="E7" t="s">
        <v>24</v>
      </c>
      <c r="F7" t="s">
        <v>91</v>
      </c>
    </row>
    <row r="8">
      <c r="A8">
        <v>2</v>
      </c>
      <c r="B8" t="s">
        <v>92</v>
      </c>
      <c r="C8" t="s">
        <v>86</v>
      </c>
      <c r="D8" s="11">
        <v>0.03</v>
      </c>
      <c r="E8" t="s">
        <v>34</v>
      </c>
      <c r="F8" t="s">
        <v>66</v>
      </c>
    </row>
    <row r="9">
      <c r="A9">
        <v>2</v>
      </c>
      <c r="B9" t="s">
        <v>93</v>
      </c>
      <c r="C9" t="s">
        <v>86</v>
      </c>
      <c r="D9" s="11">
        <v>0.02</v>
      </c>
      <c r="E9" t="s">
        <v>34</v>
      </c>
      <c r="F9" t="s">
        <v>66</v>
      </c>
    </row>
    <row r="10">
      <c r="A10">
        <v>2</v>
      </c>
      <c r="B10" t="s">
        <v>94</v>
      </c>
      <c r="C10" t="s">
        <v>86</v>
      </c>
      <c r="D10" s="11">
        <v>0.003</v>
      </c>
      <c r="E10" t="s">
        <v>34</v>
      </c>
      <c r="F10" t="s">
        <v>74</v>
      </c>
    </row>
    <row r="11">
      <c r="A11">
        <v>2</v>
      </c>
      <c r="B11" t="s">
        <v>95</v>
      </c>
      <c r="C11" t="s">
        <v>86</v>
      </c>
      <c r="D11" s="11">
        <v>0.008</v>
      </c>
      <c r="E11" t="s">
        <v>34</v>
      </c>
      <c r="F11" t="s">
        <v>61</v>
      </c>
    </row>
    <row r="12">
      <c r="A12">
        <v>2</v>
      </c>
      <c r="B12" t="s">
        <v>96</v>
      </c>
      <c r="C12" t="s">
        <v>83</v>
      </c>
      <c r="D12" s="11">
        <v>0.25</v>
      </c>
      <c r="E12" t="s">
        <v>38</v>
      </c>
      <c r="F12" t="s">
        <v>97</v>
      </c>
    </row>
    <row r="13">
      <c r="A13">
        <v>3</v>
      </c>
      <c r="B13" t="s">
        <v>98</v>
      </c>
      <c r="C13" t="s">
        <v>86</v>
      </c>
      <c r="D13" s="11">
        <v>0.246</v>
      </c>
      <c r="E13" t="s">
        <v>38</v>
      </c>
      <c r="F13" t="s">
        <v>37</v>
      </c>
    </row>
    <row r="14">
      <c r="A14">
        <v>3</v>
      </c>
      <c r="B14" t="s">
        <v>99</v>
      </c>
      <c r="C14" t="s">
        <v>86</v>
      </c>
      <c r="D14" s="11">
        <v>0.004</v>
      </c>
      <c r="E14" t="s">
        <v>34</v>
      </c>
      <c r="F14" t="s">
        <v>52</v>
      </c>
    </row>
    <row r="15">
      <c r="A15">
        <v>2</v>
      </c>
      <c r="B15" t="s">
        <v>100</v>
      </c>
      <c r="C15" t="s">
        <v>86</v>
      </c>
      <c r="D15" s="11">
        <v>0.002</v>
      </c>
      <c r="E15" t="s">
        <v>34</v>
      </c>
      <c r="F15" t="s">
        <v>49</v>
      </c>
    </row>
    <row r="16">
      <c r="A16">
        <v>2</v>
      </c>
      <c r="B16" t="s">
        <v>101</v>
      </c>
      <c r="C16" t="s">
        <v>86</v>
      </c>
      <c r="D16" s="11">
        <v>0.005</v>
      </c>
      <c r="E16" t="s">
        <v>34</v>
      </c>
      <c r="F16" t="s">
        <v>33</v>
      </c>
    </row>
    <row r="17">
      <c r="A17">
        <v>2</v>
      </c>
      <c r="B17" t="s">
        <v>102</v>
      </c>
      <c r="C17" t="s">
        <v>86</v>
      </c>
      <c r="D17" s="11">
        <v>0.005</v>
      </c>
      <c r="E17" t="s">
        <v>38</v>
      </c>
      <c r="F17" t="s">
        <v>55</v>
      </c>
    </row>
    <row r="18">
      <c r="A18">
        <v>2</v>
      </c>
      <c r="B18" t="s">
        <v>103</v>
      </c>
      <c r="C18" t="s">
        <v>86</v>
      </c>
      <c r="D18" s="11">
        <v>0</v>
      </c>
      <c r="E18" t="s">
        <v>34</v>
      </c>
      <c r="F18" t="s">
        <v>41</v>
      </c>
    </row>
    <row r="19">
      <c r="A19">
        <v>2</v>
      </c>
      <c r="B19" t="s">
        <v>104</v>
      </c>
      <c r="C19" t="s">
        <v>86</v>
      </c>
      <c r="D19" s="11">
        <v>0</v>
      </c>
      <c r="E19" t="s">
        <v>34</v>
      </c>
      <c r="F19" t="s">
        <v>41</v>
      </c>
    </row>
    <row r="20">
      <c r="A20">
        <v>2</v>
      </c>
      <c r="B20" t="s">
        <v>105</v>
      </c>
      <c r="C20" t="s">
        <v>86</v>
      </c>
      <c r="D20" s="11">
        <v>0.008</v>
      </c>
      <c r="E20" t="s">
        <v>34</v>
      </c>
      <c r="F20" t="s">
        <v>46</v>
      </c>
    </row>
    <row r="21">
      <c r="A21">
        <v>2</v>
      </c>
      <c r="B21" t="s">
        <v>106</v>
      </c>
      <c r="C21" t="s">
        <v>86</v>
      </c>
      <c r="D21" s="11">
        <v>0.008</v>
      </c>
      <c r="E21" t="s">
        <v>34</v>
      </c>
      <c r="F21" t="s">
        <v>58</v>
      </c>
    </row>
    <row r="22">
      <c r="A22">
        <v>2</v>
      </c>
      <c r="B22" t="s">
        <v>107</v>
      </c>
      <c r="C22" t="s">
        <v>86</v>
      </c>
      <c r="D22" s="11">
        <v>0.008</v>
      </c>
      <c r="E22" t="s">
        <v>34</v>
      </c>
      <c r="F22" t="s">
        <v>61</v>
      </c>
    </row>
    <row r="23">
      <c r="A23">
        <v>1</v>
      </c>
      <c r="B23" t="s">
        <v>108</v>
      </c>
      <c r="C23" t="s">
        <v>86</v>
      </c>
      <c r="D23" s="11">
        <v>200</v>
      </c>
      <c r="E23" t="s">
        <v>24</v>
      </c>
      <c r="F23" t="s">
        <v>71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116</v>
      </c>
      <c r="D3" t="inlineStr" s="14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inlineStr" s="14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4"/>
      <c r="F4"/>
    </row>
    <row r="5">
      <c r="A5" t="s">
        <v>2</v>
      </c>
      <c r="B5">
        <v>4</v>
      </c>
      <c r="C5" t="s">
        <v>119</v>
      </c>
      <c r="D5" t="inlineStr" s="14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4"/>
      <c r="F5" t="s">
        <v>117</v>
      </c>
    </row>
    <row r="6">
      <c r="A6" t="s">
        <v>2</v>
      </c>
      <c r="B6">
        <v>5</v>
      </c>
      <c r="C6" t="s">
        <v>120</v>
      </c>
      <c r="D6" t="inlineStr" s="14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4"/>
      <c r="F6"/>
    </row>
    <row r="7">
      <c r="A7" t="s">
        <v>2</v>
      </c>
      <c r="B7">
        <v>6</v>
      </c>
      <c r="C7" t="s">
        <v>121</v>
      </c>
      <c r="D7" t="s" s="14">
        <v>122</v>
      </c>
      <c r="E7" t="s" s="14"/>
      <c r="F7"/>
    </row>
    <row r="8">
      <c r="A8" t="s">
        <v>123</v>
      </c>
      <c r="B8">
        <v>1</v>
      </c>
      <c r="C8" t="s">
        <v>115</v>
      </c>
      <c r="D8" t="inlineStr" s="14">
        <is>
          <t>Mise en place du poste de travail - Vérifier les D.L.C.,peser les denrées,sélectionner le matériel. - Désinfecter le matériel et le poste de travail suivant les protocoles.</t>
        </is>
      </c>
      <c r="E8" t="s" s="14"/>
      <c r="F8"/>
    </row>
    <row r="9">
      <c r="A9" t="s">
        <v>123</v>
      </c>
      <c r="B9">
        <v>2</v>
      </c>
      <c r="C9" t="s">
        <v>124</v>
      </c>
      <c r="D9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9" t="s" s="14"/>
      <c r="F9"/>
    </row>
    <row r="10">
      <c r="A10" t="s">
        <v>123</v>
      </c>
      <c r="B10">
        <v>3</v>
      </c>
      <c r="C10" t="s">
        <v>125</v>
      </c>
      <c r="D10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10" t="s" s="14"/>
      <c r="F10"/>
    </row>
    <row r="11">
      <c r="A11" t="s">
        <v>123</v>
      </c>
      <c r="B11">
        <v>4</v>
      </c>
      <c r="C11" t="s">
        <v>126</v>
      </c>
      <c r="D11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11" t="s" s="14"/>
      <c r="F11"/>
    </row>
    <row r="12">
      <c r="A12" t="s">
        <v>123</v>
      </c>
      <c r="B12">
        <v>5</v>
      </c>
      <c r="C12" t="s">
        <v>121</v>
      </c>
      <c r="D12" t="s" s="14">
        <v>127</v>
      </c>
      <c r="E12" t="s" s="14"/>
      <c r="F12"/>
    </row>
    <row r="13">
      <c r="A13" t="s">
        <v>123</v>
      </c>
      <c r="B13">
        <v>6</v>
      </c>
      <c r="C13"/>
      <c r="D13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13" t="s" s="14"/>
      <c r="F13"/>
    </row>
    <row r="14">
      <c r="A14" t="s">
        <v>128</v>
      </c>
      <c r="B14">
        <v>1</v>
      </c>
      <c r="C14" t="s">
        <v>129</v>
      </c>
      <c r="D14" t="s" s="14">
        <v>130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134</v>
      </c>
      <c r="B6" t="str" s="14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7">
        <v>135</v>
      </c>
      <c r="B7" t="str" s="14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7">
        <v>136</v>
      </c>
      <c r="B8" t="str" s="14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7">
        <v>137</v>
      </c>
      <c r="B9" t="str" s="14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7">
        <v>138</v>
      </c>
      <c r="B10" t="str" s="14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Mise en place du poste de travail - Vérifier les D.L.C.,peser les denrées,sélectionner le matériel. - Désinfecter le matériel et le poste de travail suivant les protocoles.</v>
      </c>
      <c r="C13"/>
      <c r="D13"/>
    </row>
    <row r="14">
      <c r="A14" t="s" s="17">
        <v>134</v>
      </c>
      <c r="B14" t="str" s="14">
        <f>"[ÉPLUCHER] "&amp;Procedure!D9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14"/>
      <c r="D14"/>
    </row>
    <row r="15">
      <c r="A15" t="s" s="17">
        <v>135</v>
      </c>
      <c r="B15" t="str" s="14">
        <f>"[PRÉPARER] "&amp;Procedure!D10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15"/>
      <c r="D15"/>
    </row>
    <row r="16">
      <c r="A16" t="s" s="17">
        <v>136</v>
      </c>
      <c r="B16" t="str" s="14">
        <f>"[ÉTUVER] "&amp;Procedure!D11</f>
        <v>[ÉTUVER] Confectionner le roux - Dans un rondeau,faire fondre le beurre.Ajouter la farine.Mélanger au fouet. - Cuire à feu doux,sans coloration.Le roux blanchit et devient mousseux en fin de cuisson.</v>
      </c>
      <c r="C16"/>
      <c r="D16"/>
    </row>
    <row r="17">
      <c r="A17" t="s" s="17">
        <v>137</v>
      </c>
      <c r="B17" t="str" s="14">
        <f>"[DRESSER] "&amp;Procedure!D12</f>
        <v>[DRESSER] Dresser - Servir à l’assiette avec des croûtons aillés.Proposer de l’aïoli.</v>
      </c>
      <c r="C17"/>
      <c r="D17"/>
    </row>
    <row r="18">
      <c r="A18" t="s" s="17">
        <v>138</v>
      </c>
      <c r="B18" t="str" s="14">
        <f>Procedure!D13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8"/>
      <c r="D18"/>
    </row>
    <row r="19">
      <c r="A19"/>
      <c r="B19"/>
      <c r="C19"/>
      <c r="D19"/>
    </row>
    <row r="20">
      <c r="A20" t="s" s="16">
        <v>140</v>
      </c>
      <c r="B20"/>
      <c r="C20"/>
      <c r="D20"/>
    </row>
    <row r="21">
      <c r="A21" t="s" s="17">
        <v>133</v>
      </c>
      <c r="B21" t="str" s="14">
        <f>"[DISSOUDRE] "&amp;Procedure!D14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8">
        <v>21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