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<sst xmlns="http://schemas.openxmlformats.org/spreadsheetml/2006/main" count="96" uniqueCount="96">
  <si>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</si>
  <si>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</si>
  <si>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</si>
  <si>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</si>
  <si>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</si>
  <si>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</si>
  <si>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</si>
  <si>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</si>
  <si>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</si>
  <si>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</si>
  <si>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</si>
  <si>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</si>
  <si>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</si>
  <si>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</si>
  <si>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</si>
  <si>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</si>
  <si>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</si>
  <si>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</si>
  <si>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</si>
  <si>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</si>
  <si>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</si>
  <si>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</si>
  <si>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</si>
  <si>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</si>
  <si>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</si>
  <si>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</si>
  <si>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</si>
  <si>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</si>
  <si>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</si>
  <si>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</si>
  <si>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</si>
  <si>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</si>
  <si>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</si>
  <si>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</si>
  <si>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</si>
  <si>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</si>
  <si>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</si>
  <si>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</si>
  <si>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</si>
  <si>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</si>
  <si>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</si>
  <si>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</si>
  <si>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</si>
  <si>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</si>
  <si>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</si>
  <si>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</si>
  <si>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</si>
  <si>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</si>
  <si>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</si>
  <si>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</si>
  <si>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</si>
  <si>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</si>
  <si>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</si>
  <si>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</si>
  <si>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D’AIGLEFIN EN MEURETTE</t>
  </si>
  <si>
    <t>METTRE EN PLACE</t>
  </si>
  <si>
    <t>PRÉPARER</t>
  </si>
  <si>
    <t>92 min (repos)</t>
  </si>
  <si>
    <t>ÉTUVER</t>
  </si>
  <si>
    <t>BEURRER</t>
  </si>
  <si>
    <t>10 min (cuisson)</t>
  </si>
  <si>
    <t>MARQUER</t>
  </si>
  <si>
    <t>MÉLANGER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</si>
  <si>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</si>
  <si>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</si>
  <si>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</si>
  <si>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</si>
  <si>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</si>
  <si>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</si>
  <si>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</si>
  <si>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</si>
  <si>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</si>
  <si>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</si>
  <si>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</si>
  <si>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PERSIL frisé U.E. botte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</si>
  <si>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</si>
  <si>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</si>
  <si>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</si>
  <si>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</si>
  <si>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</si>
  <si>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Oignons émincés 4G</t>
  </si>
  <si>
    <t xml:space="preserve">    ↳ Ail haché IQF</t>
  </si>
  <si>
    <t xml:space="preserve">    ↳ Farine de blé T55</t>
  </si>
  <si>
    <t xml:space="preserve">    ↳ Thym séché</t>
  </si>
  <si>
    <t xml:space="preserve">    ↳ Laurier sauce feuilles</t>
  </si>
  <si>
    <t>Fiche technique — FILETS D’AIGLEFIN EN MEURETTE</t>
  </si>
  <si>
    <t>FILETS D’AIGLEFIN EN MEURETTE  GRO_CDC_060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</si>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</sst>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8">
        <f>E7*2.8</f>
        <v>11.2</v>
      </c>
    </row>
    <row r="8">
      <c r="A8" t="s" s="9">
        <v>16</v>
      </c>
      <c r="B8" t="s">
        <v>17</v>
      </c>
      <c r="C8" t="s">
        <v>18</v>
      </c>
      <c r="D8" s="4">
        <v>9.85</v>
      </c>
      <c r="E8" s="6">
        <f>D8*$B$2</f>
        <v>9.85</v>
      </c>
      <c r="F8" t="s">
        <v>15</v>
      </c>
      <c r="G8" s="8">
        <f>E8*0.003</f>
        <v>0.02955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22</v>
      </c>
      <c r="G9" s="8">
        <f>E9*9.8</f>
        <v>0.0098</v>
      </c>
    </row>
    <row r="10">
      <c r="A10" t="s">
        <v>23</v>
      </c>
      <c r="B10" t="s">
        <v>24</v>
      </c>
      <c r="C10" t="s">
        <v>21</v>
      </c>
      <c r="D10" s="4">
        <v>0.003</v>
      </c>
      <c r="E10" s="6">
        <f>D10*$B$2</f>
        <v>0.003</v>
      </c>
      <c r="F10" t="s">
        <v>22</v>
      </c>
      <c r="G10" s="8">
        <f>E10*8.5</f>
        <v>0.0255</v>
      </c>
    </row>
    <row r="11">
      <c r="A11" t="s">
        <v>25</v>
      </c>
      <c r="B11" t="s">
        <v>26</v>
      </c>
      <c r="C11" t="s">
        <v>27</v>
      </c>
      <c r="D11" s="4">
        <v>0.96</v>
      </c>
      <c r="E11" s="6">
        <f>D11*$B$2</f>
        <v>0.96</v>
      </c>
      <c r="F11" t="s">
        <v>22</v>
      </c>
      <c r="G11" s="8">
        <f>E11*0.56</f>
        <v>0.5376</v>
      </c>
    </row>
    <row r="12">
      <c r="A12" t="s">
        <v>28</v>
      </c>
      <c r="B12" t="s">
        <v>29</v>
      </c>
      <c r="C12" t="s">
        <v>30</v>
      </c>
      <c r="D12" s="4">
        <v>0.15</v>
      </c>
      <c r="E12" s="6">
        <f>D12*$B$2</f>
        <v>0.15</v>
      </c>
      <c r="F12" t="s">
        <v>22</v>
      </c>
      <c r="G12" s="8">
        <f>E12*0</f>
        <v>0</v>
      </c>
    </row>
    <row r="13">
      <c r="A13" t="s">
        <v>31</v>
      </c>
      <c r="B13" t="s">
        <v>32</v>
      </c>
      <c r="C13" t="s">
        <v>33</v>
      </c>
      <c r="D13" s="4">
        <v>0.5</v>
      </c>
      <c r="E13" s="6">
        <f>D13*$B$2</f>
        <v>0.5</v>
      </c>
      <c r="F13" t="s">
        <v>22</v>
      </c>
      <c r="G13" s="8">
        <f>E13*5.2</f>
        <v>2.6</v>
      </c>
    </row>
    <row r="14">
      <c r="A14" t="s">
        <v>34</v>
      </c>
      <c r="B14" t="s">
        <v>35</v>
      </c>
      <c r="C14" t="s">
        <v>36</v>
      </c>
      <c r="D14" s="4">
        <v>2</v>
      </c>
      <c r="E14" s="6">
        <f>D14*$B$2</f>
        <v>2</v>
      </c>
      <c r="F14" t="s">
        <v>15</v>
      </c>
      <c r="G14" s="8">
        <f>E14*2.2</f>
        <v>4.4</v>
      </c>
    </row>
    <row r="15">
      <c r="A15" t="s">
        <v>37</v>
      </c>
      <c r="B15" t="s">
        <v>38</v>
      </c>
      <c r="C15" t="s">
        <v>39</v>
      </c>
      <c r="D15" s="4">
        <v>3</v>
      </c>
      <c r="E15" s="6">
        <f>D15*$B$2</f>
        <v>3</v>
      </c>
      <c r="F15" t="s">
        <v>40</v>
      </c>
      <c r="G15" s="8">
        <f>E15*4.5</f>
        <v>13.5</v>
      </c>
    </row>
    <row r="16">
      <c r="A16" t="s">
        <v>41</v>
      </c>
      <c r="B16" t="s">
        <v>42</v>
      </c>
      <c r="C16" t="s">
        <v>43</v>
      </c>
      <c r="D16" s="4">
        <v>1.5</v>
      </c>
      <c r="E16" s="6">
        <f>D16*$B$2</f>
        <v>1.5</v>
      </c>
      <c r="F16" t="s">
        <v>22</v>
      </c>
      <c r="G16" s="8">
        <f>E16*4.32</f>
        <v>6.48</v>
      </c>
    </row>
    <row r="17">
      <c r="A17" t="s">
        <v>44</v>
      </c>
      <c r="B17" t="s">
        <v>45</v>
      </c>
      <c r="C17" t="s">
        <v>46</v>
      </c>
      <c r="D17" s="4">
        <v>0.08</v>
      </c>
      <c r="E17" s="6">
        <f>D17*$B$2</f>
        <v>0.08</v>
      </c>
      <c r="F17" t="s">
        <v>22</v>
      </c>
      <c r="G17" s="8">
        <f>E17*9.26</f>
        <v>0.7408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N - Vérifier les D.L.C.,peser les denrées,sélectionner le matériel nécessaire. - Désinfecter le matériel et le poste de travail suivant les protocoles. S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 t="s" s="12"/>
      <c r="F4"/>
    </row>
    <row r="5">
      <c r="A5" t="s">
        <v>54</v>
      </c>
      <c r="B5">
        <v>4</v>
      </c>
      <c r="C5" t="s">
        <v>59</v>
      </c>
      <c r="D5" t="inlineStr" s="12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 t="s" s="12"/>
      <c r="F5" t="s">
        <v>60</v>
      </c>
    </row>
    <row r="6">
      <c r="A6" t="s">
        <v>54</v>
      </c>
      <c r="B6">
        <v>5</v>
      </c>
      <c r="C6" t="s">
        <v>61</v>
      </c>
      <c r="D6" t="inlineStr" s="12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 t="s" s="12"/>
      <c r="F6"/>
    </row>
    <row r="7">
      <c r="A7" t="s">
        <v>54</v>
      </c>
      <c r="B7">
        <v>6</v>
      </c>
      <c r="C7" t="s">
        <v>62</v>
      </c>
      <c r="D7" t="inlineStr" s="12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 t="s" s="12"/>
      <c r="F7"/>
    </row>
    <row r="8">
      <c r="A8" t="s">
        <v>54</v>
      </c>
      <c r="B8">
        <v>7</v>
      </c>
      <c r="C8" t="s">
        <v>63</v>
      </c>
      <c r="D8" t="inlineStr" s="12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 t="s" s="12"/>
      <c r="F8"/>
    </row>
    <row r="9">
      <c r="A9" t="s">
        <v>64</v>
      </c>
      <c r="B9">
        <v>1</v>
      </c>
      <c r="C9" t="s">
        <v>65</v>
      </c>
      <c r="D9" t="s" s="12">
        <v>66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67</v>
      </c>
      <c r="B1" t="s" s="7">
        <v>68</v>
      </c>
      <c r="C1" t="s" s="7">
        <v>69</v>
      </c>
      <c r="D1" t="s" s="7">
        <v>70</v>
      </c>
      <c r="E1" t="s" s="7">
        <v>10</v>
      </c>
    </row>
    <row r="2">
      <c r="A2">
        <v>0</v>
      </c>
      <c r="B2" t="s">
        <v>54</v>
      </c>
      <c r="C2" t="s">
        <v>71</v>
      </c>
      <c r="D2" s="6">
        <f>'Besoins'!$B$2*100</f>
        <v>100</v>
      </c>
      <c r="E2" t="s">
        <v>3</v>
      </c>
    </row>
    <row r="3">
      <c r="A3">
        <v>1</v>
      </c>
      <c r="B3" t="s">
        <v>72</v>
      </c>
      <c r="C3" t="s">
        <v>73</v>
      </c>
      <c r="D3" s="6">
        <f>'Besoins'!$B$2*0.5</f>
        <v>0.5</v>
      </c>
      <c r="E3" t="s">
        <v>22</v>
      </c>
    </row>
    <row r="4">
      <c r="A4">
        <v>1</v>
      </c>
      <c r="B4" t="s">
        <v>74</v>
      </c>
      <c r="C4" t="s">
        <v>73</v>
      </c>
      <c r="D4" s="6">
        <f>'Besoins'!$B$2*3</f>
        <v>3</v>
      </c>
      <c r="E4" t="s">
        <v>40</v>
      </c>
    </row>
    <row r="5">
      <c r="A5">
        <v>1</v>
      </c>
      <c r="B5" t="s">
        <v>75</v>
      </c>
      <c r="C5" t="s">
        <v>71</v>
      </c>
      <c r="D5" s="6">
        <f>'Besoins'!$B$2*10</f>
        <v>10</v>
      </c>
      <c r="E5" t="s">
        <v>15</v>
      </c>
    </row>
    <row r="6">
      <c r="A6">
        <v>2</v>
      </c>
      <c r="B6" t="s">
        <v>76</v>
      </c>
      <c r="C6" t="s">
        <v>73</v>
      </c>
      <c r="D6" s="6">
        <f>'Besoins'!$B$2*9.85</f>
        <v>9.85</v>
      </c>
      <c r="E6" t="s">
        <v>15</v>
      </c>
    </row>
    <row r="7">
      <c r="A7">
        <v>2</v>
      </c>
      <c r="B7" t="s">
        <v>77</v>
      </c>
      <c r="C7" t="s">
        <v>73</v>
      </c>
      <c r="D7" s="6">
        <f>'Besoins'!$B$2*0.15</f>
        <v>0.15</v>
      </c>
      <c r="E7" t="s">
        <v>22</v>
      </c>
    </row>
    <row r="8">
      <c r="A8">
        <v>1</v>
      </c>
      <c r="B8" t="s">
        <v>78</v>
      </c>
      <c r="C8" t="s">
        <v>73</v>
      </c>
      <c r="D8" s="6">
        <f>'Besoins'!$B$2*4</f>
        <v>4</v>
      </c>
      <c r="E8" t="s">
        <v>15</v>
      </c>
    </row>
    <row r="9">
      <c r="A9">
        <v>1</v>
      </c>
      <c r="B9" t="s">
        <v>79</v>
      </c>
      <c r="C9" t="s">
        <v>73</v>
      </c>
      <c r="D9" s="6">
        <f>'Besoins'!$B$2*2</f>
        <v>2</v>
      </c>
      <c r="E9" t="s">
        <v>15</v>
      </c>
    </row>
    <row r="10">
      <c r="A10">
        <v>1</v>
      </c>
      <c r="B10" t="s">
        <v>80</v>
      </c>
      <c r="C10" t="s">
        <v>73</v>
      </c>
      <c r="D10" s="6">
        <f>'Besoins'!$B$2*1.5</f>
        <v>1.5</v>
      </c>
      <c r="E10" t="s">
        <v>22</v>
      </c>
    </row>
    <row r="11">
      <c r="A11">
        <v>1</v>
      </c>
      <c r="B11" t="s">
        <v>81</v>
      </c>
      <c r="C11" t="s">
        <v>73</v>
      </c>
      <c r="D11" s="6">
        <f>'Besoins'!$B$2*0.08</f>
        <v>0.08</v>
      </c>
      <c r="E11" t="s">
        <v>22</v>
      </c>
    </row>
    <row r="12">
      <c r="A12">
        <v>1</v>
      </c>
      <c r="B12" t="s">
        <v>82</v>
      </c>
      <c r="C12" t="s">
        <v>73</v>
      </c>
      <c r="D12" s="6">
        <f>'Besoins'!$B$2*0.96</f>
        <v>0.96</v>
      </c>
      <c r="E12" t="s">
        <v>22</v>
      </c>
    </row>
    <row r="13">
      <c r="A13">
        <v>1</v>
      </c>
      <c r="B13" t="s">
        <v>83</v>
      </c>
      <c r="C13" t="s">
        <v>73</v>
      </c>
      <c r="D13" s="6">
        <f>'Besoins'!$B$2*0.003</f>
        <v>0.003</v>
      </c>
      <c r="E13" t="s">
        <v>22</v>
      </c>
    </row>
    <row r="14">
      <c r="A14">
        <v>1</v>
      </c>
      <c r="B14" t="s">
        <v>84</v>
      </c>
      <c r="C14" t="s">
        <v>73</v>
      </c>
      <c r="D14" s="6">
        <f>'Besoins'!$B$2*0.001</f>
        <v>0.001</v>
      </c>
      <c r="E14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"GRO_CDC_060 · GRO.POISSONS · référence : "&amp;Besoins!B3&amp;" "&amp;Besoins!C3&amp;" · multiplicateur réglable sur la feuille ""Besoins"""</f>
        <v>GRO_CDC_060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5">
        <v>88</v>
      </c>
      <c r="B6" t="str" s="12">
        <f>"[PRÉPARER] "&amp;Procedure!D3</f>
        <v>[PRÉPARER] 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v>
      </c>
      <c r="C6"/>
      <c r="D6"/>
    </row>
    <row r="7">
      <c r="A7" t="s" s="15">
        <v>89</v>
      </c>
      <c r="B7" t="str" s="12">
        <f>"[ÉTUVER] "&amp;Procedure!D4</f>
        <v>[ÉTUVER] 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v>
      </c>
      <c r="C7"/>
      <c r="D7"/>
    </row>
    <row r="8">
      <c r="A8" t="s" s="15">
        <v>90</v>
      </c>
      <c r="B8" t="str" s="12">
        <f>"[BEURRER] "&amp;Procedure!D5</f>
        <v>[BEURRER] 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v>
      </c>
      <c r="C8"/>
      <c r="D8"/>
    </row>
    <row r="9">
      <c r="A9" t="s" s="15">
        <v>91</v>
      </c>
      <c r="B9" t="str" s="12">
        <f>"[MARQUER] "&amp;Procedure!D6</f>
        <v>[MARQUER] 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v>
      </c>
      <c r="C9"/>
      <c r="D9"/>
    </row>
    <row r="10">
      <c r="A10" t="s" s="15">
        <v>92</v>
      </c>
      <c r="B10" t="str" s="12">
        <f>"[MÉLANGER] "&amp;Procedure!D7</f>
        <v>[MÉLANGER] 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v>
      </c>
      <c r="C10"/>
      <c r="D10"/>
    </row>
    <row r="11">
      <c r="A11" t="s" s="15">
        <v>93</v>
      </c>
      <c r="B11" t="str" s="12">
        <f>"[DRESSER] "&amp;Procedure!D8</f>
        <v>[DRESSER] Dresser et servir - Servir sur assiette,une portion de poisson garnie de champignons et napper de sauce meurette.Décorer d’un toast aillé.Persiller sur le dessus au départ. - Accompagner de pommes vapeur.</v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 t="s" s="15">
        <v>87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95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2026-09-15T12:38:50Z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2026-09-15T12:38:50Z</dcterms:modified>
  <cp:revision>1</cp:revision>
</cp:coreProperties>
</file>