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<sst xmlns="http://schemas.openxmlformats.org/spreadsheetml/2006/main" count="108" uniqueCount="108">
  <si>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</si>
  <si>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</si>
  <si>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</si>
  <si>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</si>
  <si>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</si>
  <si>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</si>
  <si>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</si>
  <si>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</si>
  <si>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</si>
  <si>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</si>
  <si>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</si>
  <si>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</si>
  <si>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</si>
  <si>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</si>
  <si>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</si>
  <si>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</si>
  <si>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</si>
  <si>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</si>
  <si>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</si>
  <si>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PIMENT-MANJAK</t>
  </si>
  <si>
    <t>Piment Bonda Man Jak (habanero antillais)</t>
  </si>
  <si>
    <t>Épices en poudre et graines</t>
  </si>
  <si>
    <t>HER-LAURIER</t>
  </si>
  <si>
    <t>Laurier sauce feuilles</t>
  </si>
  <si>
    <t>Herbes aromatiques séchées</t>
  </si>
  <si>
    <t>kg</t>
  </si>
  <si>
    <t>HER-THYM</t>
  </si>
  <si>
    <t>Thym séché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</si>
  <si>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</si>
  <si>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</si>
  <si>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</si>
  <si>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</si>
  <si>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</si>
  <si>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</si>
  <si>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</si>
  <si>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</si>
  <si>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</si>
  <si>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</si>
  <si>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</si>
  <si>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</si>
  <si>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</si>
  <si>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</si>
  <si>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</si>
  <si>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</si>
  <si>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</si>
  <si>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RNM9170123</t>
  </si>
  <si>
    <t>COURGETTE verte Espagne cat.I 14-21cm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</si>
  <si>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</si>
  <si>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</si>
  <si>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</si>
  <si>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</si>
  <si>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</si>
  <si>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</si>
  <si>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</si>
  <si>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</si>
  <si>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</si>
  <si>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</si>
  <si>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</si>
  <si>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</si>
  <si>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</si>
  <si>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</si>
  <si>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</si>
  <si>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COLOMBO DE ROUSSETTE</t>
  </si>
  <si>
    <t>METTRE EN PLACE</t>
  </si>
  <si>
    <t>MARINER</t>
  </si>
  <si>
    <t>85 min (repos)</t>
  </si>
  <si>
    <t>LAVER</t>
  </si>
  <si>
    <t>ÉGOUTTER</t>
  </si>
  <si>
    <t>TERMINER</t>
  </si>
  <si>
    <t>70 min (repos)</t>
  </si>
  <si>
    <t>DRESSER</t>
  </si>
  <si>
    <t>Dresser et servir - Servir les portions largement arrosées de fond de cuisson. - Accompagner de riz créole.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</si>
  <si>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</si>
  <si>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</si>
  <si>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</si>
  <si>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</si>
  <si>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</si>
  <si>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</si>
  <si>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</si>
  <si>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</si>
  <si>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AUBERGINE Espagne cat.I</t>
  </si>
  <si>
    <t>matiere</t>
  </si>
  <si>
    <t xml:space="preserve">    ↳ CAROTTE France extra colis 12kg</t>
  </si>
  <si>
    <t xml:space="preserve">    ↳ COURGETTE verte Espagne cat.I 14-21cm</t>
  </si>
  <si>
    <t xml:space="preserve">    ↳ Oignons émincés 4G</t>
  </si>
  <si>
    <t xml:space="preserve">    ↳ POMME DE TERRE basique div.var.cons France lavée cat.I 40-70mm sac 10kg</t>
  </si>
  <si>
    <t xml:space="preserve">    ↳ Ail haché IQF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</si>
  <si>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</si>
  <si>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</si>
  <si>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</si>
  <si>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Colombo poudre</t>
  </si>
  <si>
    <t xml:space="preserve">    ↳ CITRON PULCO (JUS)</t>
  </si>
  <si>
    <t xml:space="preserve">    ↳ Cive (oignon pays antillais)</t>
  </si>
  <si>
    <t xml:space="preserve">    ↳ Laurier sauce feuilles</t>
  </si>
  <si>
    <t xml:space="preserve">    ↳ Piment Bonda Man Jak (habanero antillais)</t>
  </si>
  <si>
    <t xml:space="preserve">    ↳ Huile de tournesol raffinée vrac</t>
  </si>
  <si>
    <t xml:space="preserve">    ↳ Thym séché</t>
  </si>
  <si>
    <t>Fiche technique — COLOMBO DE ROUSSETTE</t>
  </si>
  <si>
    <t>COLOMBO DE ROUSSETTE  GRO_CDC_055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</si>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</sst>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 s="8">
        <v>16</v>
      </c>
      <c r="B8" t="s">
        <v>17</v>
      </c>
      <c r="C8" t="s">
        <v>18</v>
      </c>
      <c r="D8" s="4">
        <v>14.775</v>
      </c>
      <c r="E8" s="6">
        <f>D8*$B$2</f>
        <v>14.775</v>
      </c>
      <c r="F8" t="s">
        <v>15</v>
      </c>
      <c r="G8" s="9">
        <f>E8*0.003</f>
        <v>0.044325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E9*0.4</f>
        <v>0.4</v>
      </c>
    </row>
    <row r="10">
      <c r="A10" t="s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25</v>
      </c>
      <c r="G10" s="9">
        <f>E10*9.8</f>
        <v>0.049</v>
      </c>
    </row>
    <row r="11">
      <c r="A11" t="s">
        <v>26</v>
      </c>
      <c r="B11" t="s">
        <v>27</v>
      </c>
      <c r="C11" t="s">
        <v>24</v>
      </c>
      <c r="D11" s="4">
        <v>0.04</v>
      </c>
      <c r="E11" s="6">
        <f>D11*$B$2</f>
        <v>0.04</v>
      </c>
      <c r="F11" t="s">
        <v>25</v>
      </c>
      <c r="G11" s="9">
        <f>E11*8.5</f>
        <v>0.34</v>
      </c>
    </row>
    <row r="12">
      <c r="A12" t="s">
        <v>28</v>
      </c>
      <c r="B12" t="s">
        <v>29</v>
      </c>
      <c r="C12" t="s">
        <v>30</v>
      </c>
      <c r="D12" s="4">
        <v>0.4</v>
      </c>
      <c r="E12" s="6">
        <f>D12*$B$2</f>
        <v>0.4</v>
      </c>
      <c r="F12" t="s">
        <v>25</v>
      </c>
      <c r="G12" s="9">
        <f>E12*12.5</f>
        <v>5</v>
      </c>
    </row>
    <row r="13">
      <c r="A13" t="s">
        <v>31</v>
      </c>
      <c r="B13" t="s">
        <v>32</v>
      </c>
      <c r="C13" t="s">
        <v>33</v>
      </c>
      <c r="D13" s="4">
        <v>0.225</v>
      </c>
      <c r="E13" s="6">
        <f>D13*$B$2</f>
        <v>0.225</v>
      </c>
      <c r="F13" t="s">
        <v>25</v>
      </c>
      <c r="G13" s="9">
        <f>E13*0</f>
        <v>0</v>
      </c>
    </row>
    <row r="14">
      <c r="A14" t="s">
        <v>34</v>
      </c>
      <c r="B14" t="s">
        <v>35</v>
      </c>
      <c r="C14" t="s">
        <v>36</v>
      </c>
      <c r="D14" s="4">
        <v>0.3</v>
      </c>
      <c r="E14" s="6">
        <f>D14*$B$2</f>
        <v>0.3</v>
      </c>
      <c r="F14" t="s">
        <v>15</v>
      </c>
      <c r="G14" s="9">
        <f>E14*1.05</f>
        <v>0.315</v>
      </c>
    </row>
    <row r="15">
      <c r="A15" t="s">
        <v>37</v>
      </c>
      <c r="B15" t="s">
        <v>38</v>
      </c>
      <c r="C15" t="s">
        <v>39</v>
      </c>
      <c r="D15" s="4">
        <v>1</v>
      </c>
      <c r="E15" s="6">
        <f>D15*$B$2</f>
        <v>1</v>
      </c>
      <c r="F15" t="s">
        <v>25</v>
      </c>
      <c r="G15" s="9">
        <f>E15*2.3</f>
        <v>2.3</v>
      </c>
    </row>
    <row r="16">
      <c r="A16" t="s">
        <v>40</v>
      </c>
      <c r="B16" t="s">
        <v>41</v>
      </c>
      <c r="C16" t="s">
        <v>39</v>
      </c>
      <c r="D16" s="4">
        <v>2</v>
      </c>
      <c r="E16" s="6">
        <f>D16*$B$2</f>
        <v>2</v>
      </c>
      <c r="F16" t="s">
        <v>25</v>
      </c>
      <c r="G16" s="9">
        <f>E16*1.1</f>
        <v>2.2</v>
      </c>
    </row>
    <row r="17">
      <c r="A17" t="s">
        <v>42</v>
      </c>
      <c r="B17" t="s">
        <v>43</v>
      </c>
      <c r="C17" t="s">
        <v>39</v>
      </c>
      <c r="D17" s="4">
        <v>7</v>
      </c>
      <c r="E17" s="6">
        <f>D17*$B$2</f>
        <v>7</v>
      </c>
      <c r="F17" t="s">
        <v>44</v>
      </c>
      <c r="G17" s="9">
        <f>E17*4.5</f>
        <v>31.5</v>
      </c>
    </row>
    <row r="18">
      <c r="A18" t="s">
        <v>45</v>
      </c>
      <c r="B18" t="s">
        <v>46</v>
      </c>
      <c r="C18" t="s">
        <v>39</v>
      </c>
      <c r="D18" s="4">
        <v>3</v>
      </c>
      <c r="E18" s="6">
        <f>D18*$B$2</f>
        <v>3</v>
      </c>
      <c r="F18" t="s">
        <v>25</v>
      </c>
      <c r="G18" s="9">
        <f>E18*1.8</f>
        <v>5.4</v>
      </c>
    </row>
    <row r="19">
      <c r="A19" t="s">
        <v>47</v>
      </c>
      <c r="B19" t="s">
        <v>48</v>
      </c>
      <c r="C19" t="s">
        <v>39</v>
      </c>
      <c r="D19" s="4">
        <v>4</v>
      </c>
      <c r="E19" s="6">
        <f>D19*$B$2</f>
        <v>4</v>
      </c>
      <c r="F19" t="s">
        <v>25</v>
      </c>
      <c r="G19" s="9">
        <f>E19*0.35</f>
        <v>1.4</v>
      </c>
    </row>
    <row r="20">
      <c r="A20" t="s">
        <v>49</v>
      </c>
      <c r="B20" t="s">
        <v>50</v>
      </c>
      <c r="C20" t="s">
        <v>51</v>
      </c>
      <c r="D20" s="4">
        <v>4</v>
      </c>
      <c r="E20" s="6">
        <f>D20*$B$2</f>
        <v>4</v>
      </c>
      <c r="F20" t="s">
        <v>25</v>
      </c>
      <c r="G20" s="9">
        <f>E20*4.32</f>
        <v>17.28</v>
      </c>
    </row>
    <row r="21">
      <c r="A21" t="s">
        <v>52</v>
      </c>
      <c r="B21" t="s">
        <v>53</v>
      </c>
      <c r="C21" t="s">
        <v>54</v>
      </c>
      <c r="D21" s="4">
        <v>0.15</v>
      </c>
      <c r="E21" s="6">
        <f>D21*$B$2</f>
        <v>0.15</v>
      </c>
      <c r="F21" t="s">
        <v>25</v>
      </c>
      <c r="G21" s="9">
        <f>E21*9.26</f>
        <v>1.389</v>
      </c>
    </row>
    <row r="22">
      <c r="A22"/>
      <c r="B22"/>
      <c r="C22"/>
      <c r="D22"/>
      <c r="E22"/>
      <c r="F22" t="s" s="10">
        <v>55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>
        <v>1</v>
      </c>
      <c r="C2" t="s">
        <v>63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62</v>
      </c>
      <c r="B3">
        <v>2</v>
      </c>
      <c r="C3" t="s">
        <v>64</v>
      </c>
      <c r="D3" t="inlineStr" s="12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 t="s" s="12"/>
      <c r="F3" t="s">
        <v>65</v>
      </c>
    </row>
    <row r="4">
      <c r="A4" t="s">
        <v>62</v>
      </c>
      <c r="B4">
        <v>3</v>
      </c>
      <c r="C4" t="s">
        <v>66</v>
      </c>
      <c r="D4" t="inlineStr" s="12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 t="s" s="12"/>
      <c r="F4"/>
    </row>
    <row r="5">
      <c r="A5" t="s">
        <v>62</v>
      </c>
      <c r="B5">
        <v>4</v>
      </c>
      <c r="C5" t="s">
        <v>67</v>
      </c>
      <c r="D5" t="inlineStr" s="12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 t="s" s="12"/>
      <c r="F5"/>
    </row>
    <row r="6">
      <c r="A6" t="s">
        <v>62</v>
      </c>
      <c r="B6">
        <v>5</v>
      </c>
      <c r="C6" t="s">
        <v>68</v>
      </c>
      <c r="D6" t="inlineStr" s="12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 t="s" s="12"/>
      <c r="F6" t="s">
        <v>69</v>
      </c>
    </row>
    <row r="7">
      <c r="A7" t="s">
        <v>62</v>
      </c>
      <c r="B7">
        <v>6</v>
      </c>
      <c r="C7" t="s">
        <v>70</v>
      </c>
      <c r="D7" t="s" s="12">
        <v>71</v>
      </c>
      <c r="E7" t="s" s="12"/>
      <c r="F7"/>
    </row>
    <row r="8">
      <c r="A8" t="s">
        <v>62</v>
      </c>
      <c r="B8">
        <v>7</v>
      </c>
      <c r="C8"/>
      <c r="D8" t="inlineStr" s="12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 t="s" s="12"/>
      <c r="F8"/>
    </row>
    <row r="9">
      <c r="A9" t="s">
        <v>72</v>
      </c>
      <c r="B9">
        <v>1</v>
      </c>
      <c r="C9" t="s">
        <v>73</v>
      </c>
      <c r="D9" t="s" s="12">
        <v>74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62</v>
      </c>
      <c r="C2" t="s">
        <v>79</v>
      </c>
      <c r="D2" s="6">
        <f>'Besoins'!$B$2*100</f>
        <v>100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'Besoins'!$B$2*1</f>
        <v>1</v>
      </c>
      <c r="E3" t="s">
        <v>25</v>
      </c>
    </row>
    <row r="4">
      <c r="A4">
        <v>1</v>
      </c>
      <c r="B4" t="s">
        <v>82</v>
      </c>
      <c r="C4" t="s">
        <v>81</v>
      </c>
      <c r="D4" s="6">
        <f>'Besoins'!$B$2*2</f>
        <v>2</v>
      </c>
      <c r="E4" t="s">
        <v>25</v>
      </c>
    </row>
    <row r="5">
      <c r="A5">
        <v>1</v>
      </c>
      <c r="B5" t="s">
        <v>83</v>
      </c>
      <c r="C5" t="s">
        <v>81</v>
      </c>
      <c r="D5" s="6">
        <f>'Besoins'!$B$2*3</f>
        <v>3</v>
      </c>
      <c r="E5" t="s">
        <v>25</v>
      </c>
    </row>
    <row r="6">
      <c r="A6">
        <v>1</v>
      </c>
      <c r="B6" t="s">
        <v>84</v>
      </c>
      <c r="C6" t="s">
        <v>81</v>
      </c>
      <c r="D6" s="6">
        <f>'Besoins'!$B$2*4</f>
        <v>4</v>
      </c>
      <c r="E6" t="s">
        <v>25</v>
      </c>
    </row>
    <row r="7">
      <c r="A7">
        <v>1</v>
      </c>
      <c r="B7" t="s">
        <v>85</v>
      </c>
      <c r="C7" t="s">
        <v>81</v>
      </c>
      <c r="D7" s="6">
        <f>'Besoins'!$B$2*4</f>
        <v>4</v>
      </c>
      <c r="E7" t="s">
        <v>25</v>
      </c>
    </row>
    <row r="8">
      <c r="A8">
        <v>1</v>
      </c>
      <c r="B8" t="s">
        <v>86</v>
      </c>
      <c r="C8" t="s">
        <v>81</v>
      </c>
      <c r="D8" s="6">
        <f>'Besoins'!$B$2*0.15</f>
        <v>0.15</v>
      </c>
      <c r="E8" t="s">
        <v>25</v>
      </c>
    </row>
    <row r="9">
      <c r="A9">
        <v>1</v>
      </c>
      <c r="B9" t="s">
        <v>87</v>
      </c>
      <c r="C9" t="s">
        <v>79</v>
      </c>
      <c r="D9" s="6">
        <f>'Besoins'!$B$2*15</f>
        <v>15</v>
      </c>
      <c r="E9" t="s">
        <v>15</v>
      </c>
    </row>
    <row r="10">
      <c r="A10">
        <v>2</v>
      </c>
      <c r="B10" t="s">
        <v>88</v>
      </c>
      <c r="C10" t="s">
        <v>81</v>
      </c>
      <c r="D10" s="6">
        <f>'Besoins'!$B$2*14.775</f>
        <v>14.775</v>
      </c>
      <c r="E10" t="s">
        <v>15</v>
      </c>
    </row>
    <row r="11">
      <c r="A11">
        <v>2</v>
      </c>
      <c r="B11" t="s">
        <v>89</v>
      </c>
      <c r="C11" t="s">
        <v>81</v>
      </c>
      <c r="D11" s="6">
        <f>'Besoins'!$B$2*0.225</f>
        <v>0.225</v>
      </c>
      <c r="E11" t="s">
        <v>25</v>
      </c>
    </row>
    <row r="12">
      <c r="A12">
        <v>1</v>
      </c>
      <c r="B12" t="s">
        <v>90</v>
      </c>
      <c r="C12" t="s">
        <v>81</v>
      </c>
      <c r="D12" s="6">
        <f>'Besoins'!$B$2*0.4</f>
        <v>0.4</v>
      </c>
      <c r="E12" t="s">
        <v>25</v>
      </c>
    </row>
    <row r="13">
      <c r="A13">
        <v>1</v>
      </c>
      <c r="B13" t="s">
        <v>91</v>
      </c>
      <c r="C13" t="s">
        <v>81</v>
      </c>
      <c r="D13" s="6">
        <f>'Besoins'!$B$2*1</f>
        <v>1</v>
      </c>
      <c r="E13" t="s">
        <v>15</v>
      </c>
    </row>
    <row r="14">
      <c r="A14">
        <v>1</v>
      </c>
      <c r="B14" t="s">
        <v>92</v>
      </c>
      <c r="C14" t="s">
        <v>81</v>
      </c>
      <c r="D14" s="6">
        <f>'Besoins'!$B$2*7</f>
        <v>7</v>
      </c>
      <c r="E14" t="s">
        <v>44</v>
      </c>
    </row>
    <row r="15">
      <c r="A15">
        <v>1</v>
      </c>
      <c r="B15" t="s">
        <v>93</v>
      </c>
      <c r="C15" t="s">
        <v>81</v>
      </c>
      <c r="D15" s="6">
        <f>'Besoins'!$B$2*0.005</f>
        <v>0.005</v>
      </c>
      <c r="E15" t="s">
        <v>25</v>
      </c>
    </row>
    <row r="16">
      <c r="A16">
        <v>1</v>
      </c>
      <c r="B16" t="s">
        <v>94</v>
      </c>
      <c r="C16" t="s">
        <v>81</v>
      </c>
      <c r="D16" s="6">
        <f>'Besoins'!$B$2*1</f>
        <v>1</v>
      </c>
      <c r="E16" t="s">
        <v>3</v>
      </c>
    </row>
    <row r="17">
      <c r="A17">
        <v>1</v>
      </c>
      <c r="B17" t="s">
        <v>95</v>
      </c>
      <c r="C17" t="s">
        <v>81</v>
      </c>
      <c r="D17" s="6">
        <f>'Besoins'!$B$2*0.3</f>
        <v>0.3</v>
      </c>
      <c r="E17" t="s">
        <v>15</v>
      </c>
    </row>
    <row r="18">
      <c r="A18">
        <v>1</v>
      </c>
      <c r="B18" t="s">
        <v>96</v>
      </c>
      <c r="C18" t="s">
        <v>81</v>
      </c>
      <c r="D18" s="6">
        <f>'Besoins'!$B$2*0.04</f>
        <v>0.04</v>
      </c>
      <c r="E18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"GRO_CDC_055 · GRO.POISSONS · référence : "&amp;Besoins!B3&amp;" "&amp;Besoins!C3&amp;" · multiplicateur réglable sur la feuille ""Besoins"""</f>
        <v>GRO_CDC_055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100</v>
      </c>
      <c r="B6" t="str" s="12">
        <f>"[MARINER] "&amp;Procedure!D3</f>
        <v>[MARINER] 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v>
      </c>
      <c r="C6"/>
      <c r="D6"/>
    </row>
    <row r="7">
      <c r="A7" t="s" s="15">
        <v>101</v>
      </c>
      <c r="B7" t="str" s="12">
        <f>"[LAVER] "&amp;Procedure!D4</f>
        <v>[LAVER] 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v>
      </c>
      <c r="C7"/>
      <c r="D7"/>
    </row>
    <row r="8">
      <c r="A8" t="s" s="15">
        <v>102</v>
      </c>
      <c r="B8" t="str" s="12">
        <f>"[ÉGOUTTER] "&amp;Procedure!D5</f>
        <v>[ÉGOUTTER] 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v>
      </c>
      <c r="C8"/>
      <c r="D8"/>
    </row>
    <row r="9">
      <c r="A9" t="s" s="15">
        <v>103</v>
      </c>
      <c r="B9" t="str" s="12">
        <f>"[TERMINER] "&amp;Procedure!D6</f>
        <v>[TERMINER] 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v>
      </c>
      <c r="C9"/>
      <c r="D9"/>
    </row>
    <row r="10">
      <c r="A10" t="s" s="15">
        <v>104</v>
      </c>
      <c r="B10" t="str" s="12">
        <f>"[DRESSER] "&amp;Procedure!D7</f>
        <v>[DRESSER] Dresser et servir - Servir les portions largement arrosées de fond de cuisson. - Accompagner de riz créole.</v>
      </c>
      <c r="C10"/>
      <c r="D10"/>
    </row>
    <row r="11">
      <c r="A11" t="s" s="15">
        <v>105</v>
      </c>
      <c r="B11" t="str" s="12">
        <f>Procedure!D8</f>
        <v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v>
      </c>
      <c r="C11"/>
      <c r="D11"/>
    </row>
    <row r="12">
      <c r="A12"/>
      <c r="B12"/>
      <c r="C12"/>
      <c r="D12"/>
    </row>
    <row r="13">
      <c r="A13" t="s" s="14">
        <v>106</v>
      </c>
      <c r="B13"/>
      <c r="C13"/>
      <c r="D13"/>
    </row>
    <row r="14">
      <c r="A14" t="s" s="15">
        <v>99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107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2026-09-15T12:38:07Z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2026-09-15T12:38:07Z</dcterms:modified>
  <cp:revision>1</cp:revision>
</cp:coreProperties>
</file>