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<sst xmlns="http://schemas.openxmlformats.org/spreadsheetml/2006/main" count="121" uniqueCount="121">
  <si>
    <t>Besoins matière</t>
  </si>
  <si>
    <t>Multiplicateur souhaité</t>
  </si>
  <si>
    <t>Quantité de référence</t>
  </si>
  <si>
    <t>pc</t>
  </si>
  <si>
    <t>Quantité obtenue</t>
  </si>
  <si>
    <t>Code</t>
  </si>
  <si>
    <t>Matière première</t>
  </si>
  <si>
    <t>Classe</t>
  </si>
  <si>
    <t>Base (×1, modifiable)</t>
  </si>
  <si>
    <t>Quantité</t>
  </si>
  <si>
    <t>Unité</t>
  </si>
  <si>
    <t>Coût</t>
  </si>
  <si>
    <t>RNM100732</t>
  </si>
  <si>
    <t>Poitrine fumée n°1</t>
  </si>
  <si>
    <t>Charcuterie</t>
  </si>
  <si>
    <t>kg</t>
  </si>
  <si>
    <t>00000061</t>
  </si>
  <si>
    <t>EAU</t>
  </si>
  <si>
    <t>Matières diverses (à trier)</t>
  </si>
  <si>
    <t>lt</t>
  </si>
  <si>
    <t>EPI-MUSCADE</t>
  </si>
  <si>
    <t>Noix de muscade entière</t>
  </si>
  <si>
    <t>Épices en poudre et graines</t>
  </si>
  <si>
    <t>EPI-PIMENT-CAYE</t>
  </si>
  <si>
    <t>Piment de Cayenne</t>
  </si>
  <si>
    <t>FAR-T55</t>
  </si>
  <si>
    <t>Farine de blé T55</t>
  </si>
  <si>
    <t>Farines de blé</t>
  </si>
  <si>
    <t>FEC-PDT</t>
  </si>
  <si>
    <t>Fécule de pomme de terre</t>
  </si>
  <si>
    <t>Semoules &amp; amidons</t>
  </si>
  <si>
    <t>BEU-DOUX</t>
  </si>
  <si>
    <t>Beurre doux 82% MG plaquette</t>
  </si>
  <si>
    <t>Beurres et margarines</t>
  </si>
  <si>
    <t>CRE-FRAICHE-LI</t>
  </si>
  <si>
    <t>Crème fraîche liquide 15% MG allégée</t>
  </si>
  <si>
    <t>Crèmes fraîches et laitières</t>
  </si>
  <si>
    <t>RNM0200155</t>
  </si>
  <si>
    <t>EMMENTAL 1 kg rapé</t>
  </si>
  <si>
    <t>Fromages</t>
  </si>
  <si>
    <t>LAIT-ENT-UHT</t>
  </si>
  <si>
    <t>Lait entier UHT 3,5% MG brique 1L</t>
  </si>
  <si>
    <t>Laits et laits en poudre</t>
  </si>
  <si>
    <t>OVO-JAUNE-LIQ</t>
  </si>
  <si>
    <t>Jaune d'oeuf liquide pasteurisé</t>
  </si>
  <si>
    <t>Ovoproduits</t>
  </si>
  <si>
    <t>OVO-ENT-LIQ</t>
  </si>
  <si>
    <t>Oeuf entier liquide pasteurisé</t>
  </si>
  <si>
    <t>SEL-FIN</t>
  </si>
  <si>
    <t>Sel fin de cuisine</t>
  </si>
  <si>
    <t>Sels et condiments de base</t>
  </si>
  <si>
    <t>SUC-GLACE</t>
  </si>
  <si>
    <t>Sucre glace tamisé</t>
  </si>
  <si>
    <t>Sucres et édulcorants</t>
  </si>
  <si>
    <t>Total</t>
  </si>
  <si>
    <t>Recette</t>
  </si>
  <si>
    <t>#</t>
  </si>
  <si>
    <t>Verbe</t>
  </si>
  <si>
    <t>Étape</t>
  </si>
  <si>
    <t>Précision technique</t>
  </si>
  <si>
    <t>Durée</t>
  </si>
  <si>
    <t>QUICHE LORRAINE</t>
  </si>
  <si>
    <t>METTRE EN PLACE</t>
  </si>
  <si>
    <t>RÉALISER</t>
  </si>
  <si>
    <t>68 min (repos)</t>
  </si>
  <si>
    <t>FONCER</t>
  </si>
  <si>
    <t>68 min (prepa)</t>
  </si>
  <si>
    <t>BATTRE</t>
  </si>
  <si>
    <t>PRÉCUIRE</t>
  </si>
  <si>
    <t>25 min (cuisson)</t>
  </si>
  <si>
    <t>FOURRER</t>
  </si>
  <si>
    <t>MOULER</t>
  </si>
  <si>
    <t>30 min (repos)</t>
  </si>
  <si>
    <t>SERVIR</t>
  </si>
  <si>
    <t>Servir - Découper chaque moule en 35 parts (5 parts dans la largeur et 7dans la longueur.)</t>
  </si>
  <si>
    <t>PÂTE À FONCER</t>
  </si>
  <si>
    <t>DÉTAILLER</t>
  </si>
  <si>
    <t>85 min (cuisson)</t>
  </si>
  <si>
    <t>CONFECTIONNER</t>
  </si>
  <si>
    <t>125 min (repos)</t>
  </si>
  <si>
    <t>ABAISSER</t>
  </si>
  <si>
    <t>60 min (repos)</t>
  </si>
  <si>
    <t>CUIRE</t>
  </si>
  <si>
    <t>18 min (cuisson)</t>
  </si>
  <si>
    <t>Niveau</t>
  </si>
  <si>
    <t>Composant</t>
  </si>
  <si>
    <t>Type</t>
  </si>
  <si>
    <t>Quantité (× multiplicateur, voir feuille Besoins)</t>
  </si>
  <si>
    <t>recette</t>
  </si>
  <si>
    <t xml:space="preserve">    ↳ EMMENTAL 1 kg rapé</t>
  </si>
  <si>
    <t>matiere</t>
  </si>
  <si>
    <t xml:space="preserve">    ↳ Lait entier UHT 3,5% MG brique 1L</t>
  </si>
  <si>
    <t xml:space="preserve">    ↳ Crème fraîche liquide 15% MG allégée</t>
  </si>
  <si>
    <t xml:space="preserve">    ↳ Farine de blé T55</t>
  </si>
  <si>
    <t xml:space="preserve">    ↳ Fécule de pomme de terre</t>
  </si>
  <si>
    <t xml:space="preserve">    ↳ Sel fin de cuisine</t>
  </si>
  <si>
    <t xml:space="preserve">    ↳ Piment de Cayenne</t>
  </si>
  <si>
    <t xml:space="preserve">    ↳ Noix de muscade entière</t>
  </si>
  <si>
    <t xml:space="preserve">    ↳ Beurre doux 82% MG plaquette</t>
  </si>
  <si>
    <t xml:space="preserve">    ↳ PÂTE À FONCER</t>
  </si>
  <si>
    <t xml:space="preserve">        ↳ Farine de blé T55</t>
  </si>
  <si>
    <t xml:space="preserve">        ↳ Beurre doux 82% MG plaquette</t>
  </si>
  <si>
    <t xml:space="preserve">        ↳ EAU</t>
  </si>
  <si>
    <t xml:space="preserve">        ↳ Sel fin de cuisine</t>
  </si>
  <si>
    <t xml:space="preserve">        ↳ Sucre glace tamisé</t>
  </si>
  <si>
    <t xml:space="preserve">        ↳ Jaune d'oeuf liquide pasteurisé</t>
  </si>
  <si>
    <t xml:space="preserve">    ↳ Poitrine fumée n°1</t>
  </si>
  <si>
    <t xml:space="preserve">    ↳ Oeuf entier liquide pasteurisé</t>
  </si>
  <si>
    <t>Fiche technique — QUICHE LORRAINE</t>
  </si>
  <si>
    <t>QUICHE LORRAINE  GRO_CDC_030</t>
  </si>
  <si>
    <t>1.</t>
  </si>
  <si>
    <t>2.</t>
  </si>
  <si>
    <t>3.</t>
  </si>
  <si>
    <t>4.</t>
  </si>
  <si>
    <t>5.</t>
  </si>
  <si>
    <t>6.</t>
  </si>
  <si>
    <t>7.</t>
  </si>
  <si>
    <t>8.</t>
  </si>
  <si>
    <t>9.</t>
  </si>
  <si>
    <t>↳ PÂTE À FONCER  GRO_CDC_214</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</si>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</sst>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0" fillId="0" borderId="0" xfId="0" applyAlignment="1">
      <alignment horizontal="right"/>
    </xf>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1.5</v>
      </c>
      <c r="E7" s="6">
        <f>D7*$B$2</f>
        <v>1.5</v>
      </c>
      <c r="F7" t="s">
        <v>15</v>
      </c>
      <c r="G7" s="8">
        <f>E7*10.69</f>
        <v>16.035</v>
      </c>
    </row>
    <row r="8">
      <c r="A8" t="s" s="9">
        <v>16</v>
      </c>
      <c r="B8" t="s">
        <v>17</v>
      </c>
      <c r="C8" t="s">
        <v>18</v>
      </c>
      <c r="D8" s="4">
        <v>0.006</v>
      </c>
      <c r="E8" s="6">
        <f>D8*$B$2</f>
        <v>0.006</v>
      </c>
      <c r="F8" t="s">
        <v>19</v>
      </c>
      <c r="G8" s="8">
        <f>E8*0.003</f>
        <v>0.000018</v>
      </c>
    </row>
    <row r="9">
      <c r="A9" t="s">
        <v>20</v>
      </c>
      <c r="B9" t="s">
        <v>21</v>
      </c>
      <c r="C9" t="s">
        <v>22</v>
      </c>
      <c r="D9" s="4">
        <v>0.003</v>
      </c>
      <c r="E9" s="6">
        <f>D9*$B$2</f>
        <v>0.003</v>
      </c>
      <c r="F9" t="s">
        <v>15</v>
      </c>
      <c r="G9" s="8">
        <f>E9*18</f>
        <v>0.054</v>
      </c>
    </row>
    <row r="10">
      <c r="A10" t="s">
        <v>23</v>
      </c>
      <c r="B10" t="s">
        <v>24</v>
      </c>
      <c r="C10" t="s">
        <v>22</v>
      </c>
      <c r="D10" s="4">
        <v>0.002</v>
      </c>
      <c r="E10" s="6">
        <f>D10*$B$2</f>
        <v>0.002</v>
      </c>
      <c r="F10" t="s">
        <v>15</v>
      </c>
      <c r="G10" s="8">
        <f>E10*9.8</f>
        <v>0.0196</v>
      </c>
    </row>
    <row r="11">
      <c r="A11" t="s">
        <v>25</v>
      </c>
      <c r="B11" t="s">
        <v>26</v>
      </c>
      <c r="C11" t="s">
        <v>27</v>
      </c>
      <c r="D11" s="4">
        <v>0.33</v>
      </c>
      <c r="E11" s="6">
        <f>D11*$B$2</f>
        <v>0.33</v>
      </c>
      <c r="F11" t="s">
        <v>15</v>
      </c>
      <c r="G11" s="8">
        <f>E11*0.56</f>
        <v>0.1848</v>
      </c>
    </row>
    <row r="12">
      <c r="A12" t="s">
        <v>28</v>
      </c>
      <c r="B12" t="s">
        <v>29</v>
      </c>
      <c r="C12" t="s">
        <v>30</v>
      </c>
      <c r="D12" s="4">
        <v>0.15</v>
      </c>
      <c r="E12" s="6">
        <f>D12*$B$2</f>
        <v>0.15</v>
      </c>
      <c r="F12" t="s">
        <v>15</v>
      </c>
      <c r="G12" s="8">
        <f>E12*1.5</f>
        <v>0.225</v>
      </c>
    </row>
    <row r="13">
      <c r="A13" t="s">
        <v>31</v>
      </c>
      <c r="B13" t="s">
        <v>32</v>
      </c>
      <c r="C13" t="s">
        <v>33</v>
      </c>
      <c r="D13" s="4">
        <v>0.2165</v>
      </c>
      <c r="E13" s="6">
        <f>D13*$B$2</f>
        <v>0.2165</v>
      </c>
      <c r="F13" t="s">
        <v>15</v>
      </c>
      <c r="G13" s="8">
        <f>E13*5.2</f>
        <v>1.1258</v>
      </c>
    </row>
    <row r="14">
      <c r="A14" t="s">
        <v>34</v>
      </c>
      <c r="B14" t="s">
        <v>35</v>
      </c>
      <c r="C14" t="s">
        <v>36</v>
      </c>
      <c r="D14" s="4">
        <v>4</v>
      </c>
      <c r="E14" s="6">
        <f>D14*$B$2</f>
        <v>4</v>
      </c>
      <c r="F14" t="s">
        <v>19</v>
      </c>
      <c r="G14" s="8">
        <f>E14*2.2</f>
        <v>8.8</v>
      </c>
    </row>
    <row r="15">
      <c r="A15" t="s">
        <v>37</v>
      </c>
      <c r="B15" t="s">
        <v>38</v>
      </c>
      <c r="C15" t="s">
        <v>39</v>
      </c>
      <c r="D15" s="4">
        <v>1.5</v>
      </c>
      <c r="E15" s="6">
        <f>D15*$B$2</f>
        <v>1.5</v>
      </c>
      <c r="F15" t="s">
        <v>15</v>
      </c>
      <c r="G15" s="8">
        <f>E15*8.1</f>
        <v>12.15</v>
      </c>
    </row>
    <row r="16">
      <c r="A16" t="s">
        <v>40</v>
      </c>
      <c r="B16" t="s">
        <v>41</v>
      </c>
      <c r="C16" t="s">
        <v>42</v>
      </c>
      <c r="D16" s="4">
        <v>4</v>
      </c>
      <c r="E16" s="6">
        <f>D16*$B$2</f>
        <v>4</v>
      </c>
      <c r="F16" t="s">
        <v>19</v>
      </c>
      <c r="G16" s="8">
        <f>E16*1.05</f>
        <v>4.2</v>
      </c>
    </row>
    <row r="17">
      <c r="A17" t="s">
        <v>43</v>
      </c>
      <c r="B17" t="s">
        <v>44</v>
      </c>
      <c r="C17" t="s">
        <v>45</v>
      </c>
      <c r="D17" s="4">
        <v>0.005</v>
      </c>
      <c r="E17" s="6">
        <f>D17*$B$2</f>
        <v>0.005</v>
      </c>
      <c r="F17" t="s">
        <v>15</v>
      </c>
      <c r="G17" s="8">
        <f>E17*5.8</f>
        <v>0.029</v>
      </c>
    </row>
    <row r="18">
      <c r="A18" t="s">
        <v>46</v>
      </c>
      <c r="B18" t="s">
        <v>47</v>
      </c>
      <c r="C18" t="s">
        <v>45</v>
      </c>
      <c r="D18" s="4">
        <v>1.5</v>
      </c>
      <c r="E18" s="6">
        <f>D18*$B$2</f>
        <v>1.5</v>
      </c>
      <c r="F18" t="s">
        <v>15</v>
      </c>
      <c r="G18" s="8">
        <f>E18*3.9</f>
        <v>5.85</v>
      </c>
    </row>
    <row r="19">
      <c r="A19" t="s">
        <v>48</v>
      </c>
      <c r="B19" t="s">
        <v>49</v>
      </c>
      <c r="C19" t="s">
        <v>50</v>
      </c>
      <c r="D19" s="4">
        <v>0.0606</v>
      </c>
      <c r="E19" s="6">
        <f>D19*$B$2</f>
        <v>0.0606</v>
      </c>
      <c r="F19" t="s">
        <v>15</v>
      </c>
      <c r="G19" s="8">
        <f>E19*0.35</f>
        <v>0.02121</v>
      </c>
    </row>
    <row r="20">
      <c r="A20" t="s">
        <v>51</v>
      </c>
      <c r="B20" t="s">
        <v>52</v>
      </c>
      <c r="C20" t="s">
        <v>53</v>
      </c>
      <c r="D20" s="4">
        <v>0.0015</v>
      </c>
      <c r="E20" s="6">
        <f>D20*$B$2</f>
        <v>0.0015</v>
      </c>
      <c r="F20" t="s">
        <v>15</v>
      </c>
      <c r="G20" s="8">
        <f>E20*1.05</f>
        <v>0.001575</v>
      </c>
    </row>
    <row r="21">
      <c r="A21"/>
      <c r="B21"/>
      <c r="C21"/>
      <c r="D21"/>
      <c r="E21"/>
      <c r="F21" t="s" s="10">
        <v>54</v>
      </c>
      <c r="G21" s="11">
        <f>SUM(G7:G20)</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55</v>
      </c>
      <c r="B1" t="s" s="7">
        <v>56</v>
      </c>
      <c r="C1" t="s" s="7">
        <v>57</v>
      </c>
      <c r="D1" t="s" s="7">
        <v>58</v>
      </c>
      <c r="E1" t="s" s="7">
        <v>59</v>
      </c>
      <c r="F1" t="s" s="7">
        <v>60</v>
      </c>
    </row>
    <row r="2">
      <c r="A2" t="s">
        <v>61</v>
      </c>
      <c r="B2">
        <v>1</v>
      </c>
      <c r="C2" t="s">
        <v>62</v>
      </c>
      <c r="D2" t="inlineStr" s="12">
        <is>
          <t>Mise en place du poste de travail - Vérifier les D.L.C.,peser les denrées,sélectionner le matériel nécessaire. - Désinfecter le matériel et le poste de travail suivant les protocoles.</t>
        </is>
      </c>
      <c r="E2" t="s" s="12"/>
      <c r="F2"/>
    </row>
    <row r="3">
      <c r="A3" t="s">
        <v>61</v>
      </c>
      <c r="B3">
        <v>2</v>
      </c>
      <c r="C3" t="s">
        <v>63</v>
      </c>
      <c r="D3" t="inlineStr" s="12">
        <is>
          <t>Préparations préliminaires - Réaliser la pâte à foncer (voir la recette) et la laisser reposer au frais environ 30minutes. - Préchauffer le four à +175°C sur la position chaleur sèche. - Au pinceau,badigeonner de beurre fondu l’intérieur de 3 bacs GN 1/1 H 45 perforés.Réserver au froid en attente d’utilisation. - Déposer les lardons sur un bac GN 1/1 perforé,doublé d’un bac plein pour la récupération des graisses de cuisson. - Saisir au four les lardons une dizaine de minutes.Réserver.</t>
        </is>
      </c>
      <c r="E3" t="s" s="12"/>
      <c r="F3" t="s">
        <v>64</v>
      </c>
    </row>
    <row r="4">
      <c r="A4" t="s">
        <v>61</v>
      </c>
      <c r="B4">
        <v>3</v>
      </c>
      <c r="C4" t="s">
        <v>65</v>
      </c>
      <c r="D4" t="inlineStr" s="12">
        <is>
          <t>Foncer les moules - Fariner le marbre.Mettre le matériel à votre portée. - Faire 3 pâtons d’un poids égal. - Avec chaque pâton,faire une abaisse rectangulaire de 60 x 40 cm. - Enrouler l’abaisse autour du rouleau,pour la développer bien centrer au-dessus d’un bac GN 1/1 H 45 perforé et beurré. - Appliquer avec le plat de la main,l’abaisse sur le fond du bac. - Faire adhérer la pâte à la paroi du bac sous la pression du pouce. - Chiqueter manuellement les bordures pour les égaliser,en pinçant l’extrémité de l’abaisse entre le pouce et l’index de la main gauche et le pouce de la droite. - Piquer le fond des abaisses avec un pique-vite.Réserver au froid environ 30 minutes.</t>
        </is>
      </c>
      <c r="E4" t="s" s="12"/>
      <c r="F4" t="s">
        <v>66</v>
      </c>
    </row>
    <row r="5">
      <c r="A5" t="s">
        <v>61</v>
      </c>
      <c r="B5">
        <v>4</v>
      </c>
      <c r="C5" t="s">
        <v>67</v>
      </c>
      <c r="D5" t="inlineStr" s="12">
        <is>
          <t>Confectionner l’appareil - Dans la cuve du batteur,mélanger au fouet,les œufs,les jaunes et la farine. - Ajouter progressivement,la crème,le lait et les épices et condiments.</t>
        </is>
      </c>
      <c r="E5" t="s" s="12"/>
      <c r="F5"/>
    </row>
    <row r="6">
      <c r="A6" t="s">
        <v>61</v>
      </c>
      <c r="B6">
        <v>5</v>
      </c>
      <c r="C6" t="s">
        <v>68</v>
      </c>
      <c r="D6" t="inlineStr" s="12">
        <is>
          <t>Précuire à blanc la pâte - Déposer une feuille de papier sulfurisé sur la pâte.Mettre une charge sur le papier (les fonds de tartes étaient traditionnellement chargés de légumes secs ou de noyaux de fruits.Terme retenu pour désigner la charge mise dans les fonds des tartes pour les cuire à blanc: noyaux métalliques).La demi-cuisson à blanc évitera les boursouflures de la pâte et facilitera sa cuisson. - Cuire au four,à +175°C,chaleur sèche,pendant 20/25 minutes environ. - Retirer la charge et le papier cuisson.</t>
        </is>
      </c>
      <c r="E6" t="s" s="12"/>
      <c r="F6" t="s">
        <v>69</v>
      </c>
    </row>
    <row r="7">
      <c r="A7" t="s">
        <v>61</v>
      </c>
      <c r="B7">
        <v>6</v>
      </c>
      <c r="C7" t="s">
        <v>70</v>
      </c>
      <c r="D7" t="inlineStr" s="12">
        <is>
          <t>Garnir les moules - Répartir les lardons et l’emmenthal râpé dans les moules. - Remuer bien l’appareil et le verser équitablement en le chinoisant dans les quiches sur la garniture.</t>
        </is>
      </c>
      <c r="E7" t="s" s="12"/>
      <c r="F7"/>
    </row>
    <row r="8">
      <c r="A8" t="s">
        <v>61</v>
      </c>
      <c r="B8">
        <v>7</v>
      </c>
      <c r="C8" t="s">
        <v>71</v>
      </c>
      <c r="D8" t="inlineStr" s="12">
        <is>
          <t>Cuire les quiches - Étager les moules sur l’échelle de cuisson. - Enfourner et cuire à +175°C pendant 30 minutes environ.Vérifier la cuisson.Tester la cuisson par sondage avec la pointe d’un couteau préalablement désinfectée. - Respecter la procédure de fin de cuisson. - Maintenir en armoire chaude à +63°C,en attente de consommation.</t>
        </is>
      </c>
      <c r="E8" t="s" s="12"/>
      <c r="F8" t="s">
        <v>72</v>
      </c>
    </row>
    <row r="9">
      <c r="A9" t="s">
        <v>61</v>
      </c>
      <c r="B9">
        <v>8</v>
      </c>
      <c r="C9" t="s">
        <v>73</v>
      </c>
      <c r="D9" t="s" s="12">
        <v>74</v>
      </c>
      <c r="E9" t="s" s="12"/>
      <c r="F9"/>
    </row>
    <row r="10">
      <c r="A10" t="s">
        <v>61</v>
      </c>
      <c r="B10">
        <v>9</v>
      </c>
      <c r="C10"/>
      <c r="D10" t="inlineStr" s="12">
        <is>
          <t>Suggestions et conseils - Les bacs GN perforés faciliteront la cuisson.On peut chemiser les bacs avec du papier cuisson. - La farine dans l’appareil permet une meilleure tenue lors de la coupe. - La cuisson à blanc ou une demi-cuisson facilitera la cuisson de la pâte.</t>
        </is>
      </c>
      <c r="E10" t="s" s="12"/>
      <c r="F10"/>
    </row>
    <row r="11">
      <c r="A11" t="s">
        <v>75</v>
      </c>
      <c r="B11">
        <v>1</v>
      </c>
      <c r="C11" t="s">
        <v>62</v>
      </c>
      <c r="D11" t="inlineStr" s="12">
        <is>
          <t>Mise en place du poste de travail E - Vérifier les D.L.C.,peser les denrées,sélectionner le matériel nécessaire. - Laver et désinfecter le matériel et le poste de travail en suivant les protocoles. R</t>
        </is>
      </c>
      <c r="E11" t="s" s="12"/>
      <c r="F11"/>
    </row>
    <row r="12">
      <c r="A12" t="s">
        <v>75</v>
      </c>
      <c r="B12">
        <v>2</v>
      </c>
      <c r="C12" t="s">
        <v>76</v>
      </c>
      <c r="D12" t="inlineStr" s="12">
        <is>
          <t>Préparations préliminaires - Détailler le beurre en petits morceaux.Réserver. - Tamiser la farine. E - Pour faciliter l’incorporation des jaunes d’œufs et du sel,les mélanger dans une calotte avec une partie de l’eau prélevée sur les 600 g.Ceci,pour éviter les traces S de jaunes d’œufs dans la pâte qui la «brûleraient». - Dans une calotte,faire fondre les 150 g de beurre.Au pinceau,beurrer l’intérieur de 3 bacs GN 1/1 H 25 ou 45 perforés pour aider la cuisson.Réserver.</t>
        </is>
      </c>
      <c r="E12" t="s" s="12"/>
      <c r="F12" t="s">
        <v>77</v>
      </c>
    </row>
    <row r="13">
      <c r="A13" t="s">
        <v>75</v>
      </c>
      <c r="B13">
        <v>3</v>
      </c>
      <c r="C13" t="s">
        <v>78</v>
      </c>
      <c r="D13" t="inlineStr" s="12">
        <is>
          <t>Confectionner la pâte à foncer - Confectionner la pâte la veille de son utilisation. - Dans la cuve du batteur,mettre la farine tamisée,le sucre et le beurre en parcelles. - Au crochet,en première vitesse,mélanger intimement le beurre et la farine,jusqu’à l’obtention d’un sablage fin.Cette opération a pour but d’enrober la farine de beurre,de l’imperméabiliser,de retarder l’hydratation de la farine et de ne pas allonger le gluten qu’elle contient. - En deuxième vitesse,incorporer rapidement le mélange eau et jaunes d’œufs puis le reste de l’eau.En fonction de la qualité de la farine,vérifier la capacité de la farine à absorber toute l’eau.Fraiser la pâte pour la rendre lisse et homogène,mais ne pas travailler la pâte au-delà de l’assemblage. - Ne pas donner de corps à la pâte au risque de la voir se rétrécir à la cuisson et lors du travail pour l’abaisser au rouleau. - Débarrasser la pâte sur le marbre légèrement fariné. - Faire une boule de pâte en ramenant les bords vers le centre.Entre les mains,arrondir tout en pressant la pâte pour la rendre compacte.Au rouleau,aplatir la boule pour en faire un pâton rectangulaire de faible épaisseur afin de la refroidir plus rapidement et de faciliter son détaillage. - Envelopper la pâte dans un film alimentaire pour éviter la formation d’une croûte. Stocker le pâton dans un bac GN 1/1 H 65 en polycarbonate.Couvrir et stocker au froid.La pâte va se détendre ce qui lui évitera de se rétrécir à la cuisson.</t>
        </is>
      </c>
      <c r="E13" t="s" s="12"/>
      <c r="F13" t="s">
        <v>79</v>
      </c>
    </row>
    <row r="14">
      <c r="A14" t="s">
        <v>75</v>
      </c>
      <c r="B14">
        <v>4</v>
      </c>
      <c r="C14" t="s">
        <v>80</v>
      </c>
      <c r="D14" t="inlineStr" s="12">
        <is>
          <t>Abaisser la pâte - Sur le marbre fariné,détailler la pâte en 3 pâtons égaux. - Abaisser la pâte sur une épaisseur de 2,5 mm.Faire une abaisse de 570 x 370 mm. - Enrouler l’abaisse autour du rouleau.Développer et centrer l’abaisse au-dessus d’un bac GN 1/1 beurré. - Avec la paume de la main et le pouce,faire adhérer la pâte aux parois du bac. - Chiqueter sous la pression des doigts la bordure de la pâte pour égaliser la bordure de l’abaisse.Pincer le bord de la pâte entre le pouce et l’index de la main gauche et le pouce de la main droite tout en remontant légèrement la pâte au-dessus du bord extérieur du bac. - Piquer la pâte à l’aide du pique-vite. - Laisser reposer la pâte en la stockant au moins 1 heure,voire la veille de sa cuisson.</t>
        </is>
      </c>
      <c r="E14" t="s" s="12"/>
      <c r="F14" t="s">
        <v>81</v>
      </c>
    </row>
    <row r="15">
      <c r="A15" t="s">
        <v>75</v>
      </c>
      <c r="B15">
        <v>5</v>
      </c>
      <c r="C15" t="s">
        <v>82</v>
      </c>
      <c r="D15" t="inlineStr" s="12">
        <is>
          <t>Cuire les fonds de pâte à blanc - Préchauffer le four sur la position chaleur sèche à + 190°C. - Déposer une feuille de papier sulfurisé sur la pâte.Verser la charge sur le papier (légumes secs ou noyaux en alliage spécial) pour éviter à la pâte de gonfler lors de la cuisson. - Étager les bacs sur l’échelle de cuisson.Enfourner et cuire pendant 20 à 25 minutes.La pâte ne doit pas être trop cuite.Vérifier la cuisson.Cette cuisson convient aux tartes aux fruits ne supportant pas la cuisson,framboises,fraises,etc. Pré-cuisson ou demi-cuisson - Pour les tartes alsacienne,les quiches,etc.cuire les fonds de tarte à moitié,c’est-àdire comme ci-dessus,environ 10 à 15 minutes - Sortir les bacs du four.A l’aide du papier sulfurisé retirer la charge. NB :pour la cuisson des tartes aux pommes etc.(voir au chapitre pâtisserie).</t>
        </is>
      </c>
      <c r="E15" t="s" s="12"/>
      <c r="F15" t="s">
        <v>83</v>
      </c>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1"/>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84</v>
      </c>
      <c r="B1" t="s" s="7">
        <v>85</v>
      </c>
      <c r="C1" t="s" s="7">
        <v>86</v>
      </c>
      <c r="D1" t="s" s="7">
        <v>87</v>
      </c>
      <c r="E1" t="s" s="7">
        <v>10</v>
      </c>
    </row>
    <row r="2">
      <c r="A2">
        <v>0</v>
      </c>
      <c r="B2" t="s">
        <v>61</v>
      </c>
      <c r="C2" t="s">
        <v>88</v>
      </c>
      <c r="D2" s="6">
        <f>'Besoins'!$B$2*100</f>
        <v>100</v>
      </c>
      <c r="E2" t="s">
        <v>3</v>
      </c>
    </row>
    <row r="3">
      <c r="A3">
        <v>1</v>
      </c>
      <c r="B3" t="s">
        <v>89</v>
      </c>
      <c r="C3" t="s">
        <v>90</v>
      </c>
      <c r="D3" s="6">
        <f>'Besoins'!$B$2*1.5</f>
        <v>1.5</v>
      </c>
      <c r="E3" t="s">
        <v>15</v>
      </c>
    </row>
    <row r="4">
      <c r="A4">
        <v>1</v>
      </c>
      <c r="B4" t="s">
        <v>91</v>
      </c>
      <c r="C4" t="s">
        <v>90</v>
      </c>
      <c r="D4" s="6">
        <f>'Besoins'!$B$2*4</f>
        <v>4</v>
      </c>
      <c r="E4" t="s">
        <v>19</v>
      </c>
    </row>
    <row r="5">
      <c r="A5">
        <v>1</v>
      </c>
      <c r="B5" t="s">
        <v>92</v>
      </c>
      <c r="C5" t="s">
        <v>90</v>
      </c>
      <c r="D5" s="6">
        <f>'Besoins'!$B$2*4</f>
        <v>4</v>
      </c>
      <c r="E5" t="s">
        <v>19</v>
      </c>
    </row>
    <row r="6">
      <c r="A6">
        <v>1</v>
      </c>
      <c r="B6" t="s">
        <v>93</v>
      </c>
      <c r="C6" t="s">
        <v>90</v>
      </c>
      <c r="D6" s="6">
        <f>'Besoins'!$B$2*0.3</f>
        <v>0.3</v>
      </c>
      <c r="E6" t="s">
        <v>15</v>
      </c>
    </row>
    <row r="7">
      <c r="A7">
        <v>1</v>
      </c>
      <c r="B7" t="s">
        <v>94</v>
      </c>
      <c r="C7" t="s">
        <v>90</v>
      </c>
      <c r="D7" s="6">
        <f>'Besoins'!$B$2*0.15</f>
        <v>0.15</v>
      </c>
      <c r="E7" t="s">
        <v>15</v>
      </c>
    </row>
    <row r="8">
      <c r="A8">
        <v>1</v>
      </c>
      <c r="B8" t="s">
        <v>95</v>
      </c>
      <c r="C8" t="s">
        <v>90</v>
      </c>
      <c r="D8" s="6">
        <f>'Besoins'!$B$2*0.06</f>
        <v>0.06</v>
      </c>
      <c r="E8" t="s">
        <v>15</v>
      </c>
    </row>
    <row r="9">
      <c r="A9">
        <v>1</v>
      </c>
      <c r="B9" t="s">
        <v>96</v>
      </c>
      <c r="C9" t="s">
        <v>90</v>
      </c>
      <c r="D9" s="6">
        <f>'Besoins'!$B$2*0.002</f>
        <v>0.002</v>
      </c>
      <c r="E9" t="s">
        <v>15</v>
      </c>
    </row>
    <row r="10">
      <c r="A10">
        <v>1</v>
      </c>
      <c r="B10" t="s">
        <v>97</v>
      </c>
      <c r="C10" t="s">
        <v>90</v>
      </c>
      <c r="D10" s="6">
        <f>'Besoins'!$B$2*0.003</f>
        <v>0.003</v>
      </c>
      <c r="E10" t="s">
        <v>15</v>
      </c>
    </row>
    <row r="11">
      <c r="A11">
        <v>1</v>
      </c>
      <c r="B11" t="s">
        <v>98</v>
      </c>
      <c r="C11" t="s">
        <v>90</v>
      </c>
      <c r="D11" s="6">
        <f>'Besoins'!$B$2*0.2</f>
        <v>0.2</v>
      </c>
      <c r="E11" t="s">
        <v>15</v>
      </c>
    </row>
    <row r="12">
      <c r="A12">
        <v>1</v>
      </c>
      <c r="B12" t="s">
        <v>99</v>
      </c>
      <c r="C12" t="s">
        <v>88</v>
      </c>
      <c r="D12" s="6">
        <f>'Besoins'!$B$2*1</f>
        <v>1</v>
      </c>
      <c r="E12" t="s">
        <v>3</v>
      </c>
    </row>
    <row r="13">
      <c r="A13">
        <v>2</v>
      </c>
      <c r="B13" t="s">
        <v>100</v>
      </c>
      <c r="C13" t="s">
        <v>90</v>
      </c>
      <c r="D13" s="6">
        <f>'Besoins'!$B$2*0.03</f>
        <v>0.03</v>
      </c>
      <c r="E13" t="s">
        <v>15</v>
      </c>
    </row>
    <row r="14">
      <c r="A14">
        <v>2</v>
      </c>
      <c r="B14" t="s">
        <v>101</v>
      </c>
      <c r="C14" t="s">
        <v>90</v>
      </c>
      <c r="D14" s="6">
        <f>'Besoins'!$B$2*0.015</f>
        <v>0.015</v>
      </c>
      <c r="E14" t="s">
        <v>15</v>
      </c>
    </row>
    <row r="15">
      <c r="A15">
        <v>2</v>
      </c>
      <c r="B15" t="s">
        <v>102</v>
      </c>
      <c r="C15" t="s">
        <v>90</v>
      </c>
      <c r="D15" s="6">
        <f>'Besoins'!$B$2*0.006</f>
        <v>0.006</v>
      </c>
      <c r="E15" t="s">
        <v>19</v>
      </c>
    </row>
    <row r="16">
      <c r="A16">
        <v>2</v>
      </c>
      <c r="B16" t="s">
        <v>103</v>
      </c>
      <c r="C16" t="s">
        <v>90</v>
      </c>
      <c r="D16" s="6">
        <f>'Besoins'!$B$2*0.0006</f>
        <v>0.0006</v>
      </c>
      <c r="E16" t="s">
        <v>15</v>
      </c>
    </row>
    <row r="17">
      <c r="A17">
        <v>2</v>
      </c>
      <c r="B17" t="s">
        <v>104</v>
      </c>
      <c r="C17" t="s">
        <v>90</v>
      </c>
      <c r="D17" s="6">
        <f>'Besoins'!$B$2*0.0015</f>
        <v>0.0015</v>
      </c>
      <c r="E17" t="s">
        <v>15</v>
      </c>
    </row>
    <row r="18">
      <c r="A18">
        <v>2</v>
      </c>
      <c r="B18" t="s">
        <v>105</v>
      </c>
      <c r="C18" t="s">
        <v>90</v>
      </c>
      <c r="D18" s="6">
        <f>'Besoins'!$B$2*0.005</f>
        <v>0.005</v>
      </c>
      <c r="E18" t="s">
        <v>15</v>
      </c>
    </row>
    <row r="19">
      <c r="A19">
        <v>2</v>
      </c>
      <c r="B19" t="s">
        <v>101</v>
      </c>
      <c r="C19" t="s">
        <v>90</v>
      </c>
      <c r="D19" s="6">
        <f>'Besoins'!$B$2*0.0015</f>
        <v>0.0015</v>
      </c>
      <c r="E19" t="s">
        <v>15</v>
      </c>
    </row>
    <row r="20">
      <c r="A20">
        <v>1</v>
      </c>
      <c r="B20" t="s">
        <v>106</v>
      </c>
      <c r="C20" t="s">
        <v>90</v>
      </c>
      <c r="D20" s="6">
        <f>'Besoins'!$B$2*1.5</f>
        <v>1.5</v>
      </c>
      <c r="E20" t="s">
        <v>15</v>
      </c>
    </row>
    <row r="21">
      <c r="A21">
        <v>1</v>
      </c>
      <c r="B21" t="s">
        <v>107</v>
      </c>
      <c r="C21" t="s">
        <v>90</v>
      </c>
      <c r="D21" s="6">
        <f>'Besoins'!$B$2*1.5</f>
        <v>1.5</v>
      </c>
      <c r="E21"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2"/>
  <cols>
    <col min="1" max="1" width="22" customWidth="1"/>
    <col min="2" max="2" width="52" customWidth="1"/>
  </cols>
  <sheetData>
    <row r="1" customHeight="1" ht="24">
      <c r="A1" t="s" s="2">
        <v>108</v>
      </c>
      <c r="B1"/>
      <c r="C1"/>
      <c r="D1"/>
    </row>
    <row r="2">
      <c r="A2" t="str" s="13">
        <f>"GRO_CDC_030 · GRO.ENT.CH · référence : "&amp;Besoins!B3&amp;" "&amp;Besoins!C3&amp;" · multiplicateur réglable sur la feuille ""Besoins"""</f>
        <v>GRO_CDC_030 · GRO.ENT.CH · référence : 100 pc · multiplicateur réglable sur la feuille </v>
      </c>
      <c r="B2"/>
      <c r="C2"/>
      <c r="D2"/>
    </row>
    <row r="3">
      <c r="A3"/>
      <c r="B3"/>
      <c r="C3"/>
      <c r="D3"/>
    </row>
    <row r="4">
      <c r="A4" t="s" s="14">
        <v>109</v>
      </c>
      <c r="B4"/>
      <c r="C4"/>
      <c r="D4"/>
    </row>
    <row r="5">
      <c r="A5" t="s" s="15">
        <v>110</v>
      </c>
      <c r="B5" t="str" s="12">
        <f>"[METTRE EN PLACE] "&amp;Procedure!D2</f>
        <v>[METTRE EN PLACE] Mise en place du poste de travail - Vérifier les D.L.C.,peser les denrées,sélectionner le matériel nécessaire. - Désinfecter le matériel et le poste de travail suivant les protocoles.</v>
      </c>
      <c r="C5"/>
      <c r="D5"/>
    </row>
    <row r="6">
      <c r="A6" t="s" s="15">
        <v>111</v>
      </c>
      <c r="B6" t="str" s="12">
        <f>"[RÉALISER] "&amp;Procedure!D3</f>
        <v>[RÉALISER] Préparations préliminaires - Réaliser la pâte à foncer (voir la recette) et la laisser reposer au frais environ 30minutes. - Préchauffer le four à +175°C sur la position chaleur sèche. - Au pinceau,badigeonner de beurre fondu l’intérieur de 3 bacs GN 1/1 H 45 perforés.Réserver au froid en attente d’utilisation. - Déposer les lardons sur un bac GN 1/1 perforé,doublé d’un bac plein pour la récupération des graisses de cuisson. - Saisir au four les lardons une dizaine de minutes.Réserver.</v>
      </c>
      <c r="C6"/>
      <c r="D6"/>
    </row>
    <row r="7">
      <c r="A7" t="s" s="15">
        <v>112</v>
      </c>
      <c r="B7" t="str" s="12">
        <f>"[FONCER] "&amp;Procedure!D4</f>
        <v>[FONCER] Foncer les moules - Fariner le marbre.Mettre le matériel à votre portée. - Faire 3 pâtons d’un poids égal. - Avec chaque pâton,faire une abaisse rectangulaire de 60 x 40 cm. - Enrouler l’abaisse autour du rouleau,pour la développer bien centrer au-dessus d’un bac GN 1/1 H 45 perforé et beurré. - Appliquer avec le plat de la main,l’abaisse sur le fond du bac. - Faire adhérer la pâte à la paroi du bac sous la pression du pouce. - Chiqueter manuellement les bordures pour les égaliser,en pinçant l’extrémité de l’abaisse entre le pouce et l’index de la main gauche et le pouce de la droite. - Piquer le fond des abaisses avec un pique-vite.Réserver au froid environ 30 minutes.</v>
      </c>
      <c r="C7"/>
      <c r="D7"/>
    </row>
    <row r="8">
      <c r="A8" t="s" s="15">
        <v>113</v>
      </c>
      <c r="B8" t="str" s="12">
        <f>"[BATTRE] "&amp;Procedure!D5</f>
        <v>[BATTRE] Confectionner l’appareil - Dans la cuve du batteur,mélanger au fouet,les œufs,les jaunes et la farine. - Ajouter progressivement,la crème,le lait et les épices et condiments.</v>
      </c>
      <c r="C8"/>
      <c r="D8"/>
    </row>
    <row r="9">
      <c r="A9" t="s" s="15">
        <v>114</v>
      </c>
      <c r="B9" t="str" s="12">
        <f>"[PRÉCUIRE] "&amp;Procedure!D6</f>
        <v>[PRÉCUIRE] Précuire à blanc la pâte - Déposer une feuille de papier sulfurisé sur la pâte.Mettre une charge sur le papier (les fonds de tartes étaient traditionnellement chargés de légumes secs ou de noyaux de fruits.Terme retenu pour désigner la charge mise dans les fonds des tartes pour les cuire à blanc: noyaux métalliques).La demi-cuisson à blanc évitera les boursouflures de la pâte et facilitera sa cuisson. - Cuire au four,à +175°C,chaleur sèche,pendant 20/25 minutes environ. - Retirer la charge et le papier cuisson.</v>
      </c>
      <c r="C9"/>
      <c r="D9"/>
    </row>
    <row r="10">
      <c r="A10" t="s" s="15">
        <v>115</v>
      </c>
      <c r="B10" t="str" s="12">
        <f>"[FOURRER] "&amp;Procedure!D7</f>
        <v>[FOURRER] Garnir les moules - Répartir les lardons et l’emmenthal râpé dans les moules. - Remuer bien l’appareil et le verser équitablement en le chinoisant dans les quiches sur la garniture.</v>
      </c>
      <c r="C10"/>
      <c r="D10"/>
    </row>
    <row r="11">
      <c r="A11" t="s" s="15">
        <v>116</v>
      </c>
      <c r="B11" t="str" s="12">
        <f>"[MOULER] "&amp;Procedure!D8</f>
        <v>[MOULER] Cuire les quiches - Étager les moules sur l’échelle de cuisson. - Enfourner et cuire à +175°C pendant 30 minutes environ.Vérifier la cuisson.Tester la cuisson par sondage avec la pointe d’un couteau préalablement désinfectée. - Respecter la procédure de fin de cuisson. - Maintenir en armoire chaude à +63°C,en attente de consommation.</v>
      </c>
      <c r="C11"/>
      <c r="D11"/>
    </row>
    <row r="12">
      <c r="A12" t="s" s="15">
        <v>117</v>
      </c>
      <c r="B12" t="str" s="12">
        <f>"[SERVIR] "&amp;Procedure!D9</f>
        <v>[SERVIR] Servir - Découper chaque moule en 35 parts (5 parts dans la largeur et 7dans la longueur.)</v>
      </c>
      <c r="C12"/>
      <c r="D12"/>
    </row>
    <row r="13">
      <c r="A13" t="s" s="15">
        <v>118</v>
      </c>
      <c r="B13" t="str" s="12">
        <f>Procedure!D10</f>
        <v>Suggestions et conseils - Les bacs GN perforés faciliteront la cuisson.On peut chemiser les bacs avec du papier cuisson. - La farine dans l’appareil permet une meilleure tenue lors de la coupe. - La cuisson à blanc ou une demi-cuisson facilitera la cuisson de la pâte.</v>
      </c>
      <c r="C13"/>
      <c r="D13"/>
    </row>
    <row r="14">
      <c r="A14"/>
      <c r="B14"/>
      <c r="C14"/>
      <c r="D14"/>
    </row>
    <row r="15">
      <c r="A15" t="s" s="14">
        <v>119</v>
      </c>
      <c r="B15"/>
      <c r="C15"/>
      <c r="D15"/>
    </row>
    <row r="16">
      <c r="A16" t="s" s="15">
        <v>110</v>
      </c>
      <c r="B16" t="str" s="12">
        <f>"[METTRE EN PLACE] "&amp;Procedure!D11</f>
        <v>[METTRE EN PLACE] Mise en place du poste de travail E - Vérifier les D.L.C.,peser les denrées,sélectionner le matériel nécessaire. - Laver et désinfecter le matériel et le poste de travail en suivant les protocoles. R</v>
      </c>
      <c r="C16"/>
      <c r="D16"/>
    </row>
    <row r="17">
      <c r="A17" t="s" s="15">
        <v>111</v>
      </c>
      <c r="B17" t="str" s="12">
        <f>"[DÉTAILLER] "&amp;Procedure!D12</f>
        <v>[DÉTAILLER] Préparations préliminaires - Détailler le beurre en petits morceaux.Réserver. - Tamiser la farine. E - Pour faciliter l’incorporation des jaunes d’œufs et du sel,les mélanger dans une calotte avec une partie de l’eau prélevée sur les 600 g.Ceci,pour éviter les traces S de jaunes d’œufs dans la pâte qui la «brûleraient». - Dans une calotte,faire fondre les 150 g de beurre.Au pinceau,beurrer l’intérieur de 3 bacs GN 1/1 H 25 ou 45 perforés pour aider la cuisson.Réserver.</v>
      </c>
      <c r="C17"/>
      <c r="D17"/>
    </row>
    <row r="18">
      <c r="A18" t="s" s="15">
        <v>112</v>
      </c>
      <c r="B18" t="str" s="12">
        <f>"[CONFECTIONNER] "&amp;Procedure!D13</f>
        <v>[CONFECTIONNER] Confectionner la pâte à foncer - Confectionner la pâte la veille de son utilisation. - Dans la cuve du batteur,mettre la farine tamisée,le sucre et le beurre en parcelles. - Au crochet,en première vitesse,mélanger intimement le beurre et la farine,jusqu’à l’obtention d’un sablage fin.Cette opération a pour but d’enrober la farine de beurre,de l’imperméabiliser,de retarder l’hydratation de la farine et de ne pas allonger le gluten qu’elle contient. - En deuxième vitesse,incorporer rapidement le mélange eau et jaunes d’œufs puis le reste de l’eau.En fonction de la qualité de la farine,vérifier la capacité de la farine à absorber toute l’eau.Fraiser la pâte pour la rendre lisse et homogène,mais ne pas travailler la pâte au-delà de l’assemblage. - Ne pas donner de corps à la pâte au risque de la voir se rétrécir à la cuisson et lors du travail pour l’abaisser au rouleau. - Débarrasser la pâte sur le marbre légèrement fariné. - Faire une boule de pâte en ramenant les bords vers le centre.Entre les mains,arrondir tout en pressant la pâte pour la rendre compacte.Au rouleau,aplatir la boule pour en faire un pâton rectangulaire de faible épaisseur afin de la refroidir plus rapidement et de faciliter son détaillage. - Envelopper la pâte dans un film alimentaire pour éviter la formation d’une croûte. Stocker le pâton dans un bac GN 1/1 H 65 en polycarbonate.Couvrir et stocker au froid.La pâte va se détendre ce qui lui évitera de se rétrécir à la cuisson.</v>
      </c>
      <c r="C18"/>
      <c r="D18"/>
    </row>
    <row r="19">
      <c r="A19" t="s" s="15">
        <v>113</v>
      </c>
      <c r="B19" t="str" s="12">
        <f>"[ABAISSER] "&amp;Procedure!D14</f>
        <v>[ABAISSER] Abaisser la pâte - Sur le marbre fariné,détailler la pâte en 3 pâtons égaux. - Abaisser la pâte sur une épaisseur de 2,5 mm.Faire une abaisse de 570 x 370 mm. - Enrouler l’abaisse autour du rouleau.Développer et centrer l’abaisse au-dessus d’un bac GN 1/1 beurré. - Avec la paume de la main et le pouce,faire adhérer la pâte aux parois du bac. - Chiqueter sous la pression des doigts la bordure de la pâte pour égaliser la bordure de l’abaisse.Pincer le bord de la pâte entre le pouce et l’index de la main gauche et le pouce de la main droite tout en remontant légèrement la pâte au-dessus du bord extérieur du bac. - Piquer la pâte à l’aide du pique-vite. - Laisser reposer la pâte en la stockant au moins 1 heure,voire la veille de sa cuisson.</v>
      </c>
      <c r="C19"/>
      <c r="D19"/>
    </row>
    <row r="20">
      <c r="A20" t="s" s="15">
        <v>114</v>
      </c>
      <c r="B20" t="str" s="12">
        <f>"[CUIRE] "&amp;Procedure!D15</f>
        <v>[CUIRE] Cuire les fonds de pâte à blanc - Préchauffer le four sur la position chaleur sèche à + 190°C. - Déposer une feuille de papier sulfurisé sur la pâte.Verser la charge sur le papier (légumes secs ou noyaux en alliage spécial) pour éviter à la pâte de gonfler lors de la cuisson. - Étager les bacs sur l’échelle de cuisson.Enfourner et cuire pendant 20 à 25 minutes.La pâte ne doit pas être trop cuite.Vérifier la cuisson.Cette cuisson convient aux tartes aux fruits ne supportant pas la cuisson,framboises,fraises,etc. Pré-cuisson ou demi-cuisson - Pour les tartes alsacienne,les quiches,etc.cuire les fonds de tarte à moitié,c’est-àdire comme ci-dessus,environ 10 à 15 minutes - Sortir les bacs du four.A l’aide du papier sulfurisé retirer la charge. NB :pour la cuisson des tartes aux pommes etc.(voir au chapitre pâtisserie).</v>
      </c>
      <c r="C20"/>
      <c r="D20"/>
    </row>
    <row r="21">
      <c r="A21"/>
      <c r="B21"/>
      <c r="C21"/>
      <c r="D21"/>
    </row>
    <row r="22">
      <c r="A22" t="s" s="16">
        <v>120</v>
      </c>
      <c r="B22"/>
      <c r="C22"/>
      <c r="D22"/>
    </row>
  </sheetData>
  <sheetProtection sheet="1"/>
  <mergeCells count="19">
    <mergeCell ref="A1:D1"/>
    <mergeCell ref="A2:D2"/>
    <mergeCell ref="A4:D4"/>
    <mergeCell ref="B5:D5"/>
    <mergeCell ref="B6:D6"/>
    <mergeCell ref="B7:D7"/>
    <mergeCell ref="B8:D8"/>
    <mergeCell ref="B9:D9"/>
    <mergeCell ref="B10:D10"/>
    <mergeCell ref="B11:D11"/>
    <mergeCell ref="B12:D12"/>
    <mergeCell ref="B13:D13"/>
    <mergeCell ref="A15:D15"/>
    <mergeCell ref="B16:D16"/>
    <mergeCell ref="B17:D17"/>
    <mergeCell ref="B18:D18"/>
    <mergeCell ref="B19:D19"/>
    <mergeCell ref="B20:D20"/>
    <mergeCell ref="A22:D2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2026-09-15T14:54:50Z</dcterms:created>
  <dc:title>QUICHE LORRAINE</dc:title>
  <dc:subject/>
  <dc:creator>CUIS.web</dc:creator>
  <cp:lastModifiedBy/>
  <cp:keywords/>
  <dc:description>Export automatique — moteur récursif d'origine : Bernard Vandendaele</dc:description>
  <cp:category/>
  <dc:language>en-US</dc:language>
  <dcterms:modified xsi:type="dcterms:W3CDTF">2026-09-15T14:54:50Z</dcterms:modified>
  <cp:revision>1</cp:revision>
</cp:coreProperties>
</file>