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<sst xmlns="http://schemas.openxmlformats.org/spreadsheetml/2006/main" count="75" uniqueCount="75">
  <si>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</si>
  <si>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</si>
  <si>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</si>
  <si>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</si>
  <si>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</si>
  <si>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</si>
  <si>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</si>
  <si>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</si>
  <si>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</si>
  <si>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</si>
  <si>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</si>
  <si>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</si>
  <si>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</si>
  <si>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</si>
  <si>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</si>
  <si>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</si>
  <si>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</si>
  <si>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</si>
  <si>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</si>
  <si>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</si>
  <si>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</si>
  <si>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</si>
  <si>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</si>
  <si>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</si>
  <si>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</si>
  <si>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</si>
  <si>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</si>
  <si>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</si>
  <si>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</si>
  <si>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</si>
  <si>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</si>
  <si>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</si>
  <si>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</si>
  <si>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</si>
  <si>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</si>
  <si>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</si>
  <si>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</si>
  <si>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</si>
  <si>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</si>
  <si>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</si>
  <si>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</si>
  <si>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</si>
  <si>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</si>
  <si>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</si>
  <si>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GOUGÈRES À L’EMMENTHAL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</si>
  <si>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</si>
  <si>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</si>
  <si>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</si>
  <si>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</si>
  <si>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</si>
  <si>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</si>
  <si>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</si>
  <si>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</si>
  <si>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</si>
  <si>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</si>
  <si>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</si>
  <si>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</si>
  <si>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</si>
  <si>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</si>
  <si>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</si>
  <si>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</si>
  <si>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</si>
  <si>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</si>
  <si>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</si>
  <si>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</si>
  <si>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Oeuf calibre M (53-63g) cat.A France colis 360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</si>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</sst>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E7*0.003</f>
        <v>0.009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9">
        <f>E8*18</f>
        <v>0.054</v>
      </c>
    </row>
    <row r="9">
      <c r="A9" t="s">
        <v>20</v>
      </c>
      <c r="B9" t="s">
        <v>21</v>
      </c>
      <c r="C9" t="s">
        <v>18</v>
      </c>
      <c r="D9" s="4">
        <v>0.002</v>
      </c>
      <c r="E9" s="6">
        <f>D9*$B$2</f>
        <v>0.002</v>
      </c>
      <c r="F9" t="s">
        <v>19</v>
      </c>
      <c r="G9" s="9">
        <f>E9*12.5</f>
        <v>0.025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19</v>
      </c>
      <c r="G10" s="9">
        <f>E10*0.56</f>
        <v>0.84</v>
      </c>
    </row>
    <row r="11">
      <c r="A11" t="s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19</v>
      </c>
      <c r="G11" s="9">
        <f>E11*3.5</f>
        <v>5.25</v>
      </c>
    </row>
    <row r="12">
      <c r="A12" t="s">
        <v>28</v>
      </c>
      <c r="B12" t="s">
        <v>29</v>
      </c>
      <c r="C12" t="s">
        <v>30</v>
      </c>
      <c r="D12" s="4">
        <v>1.2</v>
      </c>
      <c r="E12" s="6">
        <f>D12*$B$2</f>
        <v>1.2</v>
      </c>
      <c r="F12" t="s">
        <v>19</v>
      </c>
      <c r="G12" s="9">
        <f>E12*8.1</f>
        <v>9.72</v>
      </c>
    </row>
    <row r="13">
      <c r="A13" t="s">
        <v>31</v>
      </c>
      <c r="B13" t="s">
        <v>32</v>
      </c>
      <c r="C13" t="s">
        <v>33</v>
      </c>
      <c r="D13" s="4">
        <v>53</v>
      </c>
      <c r="E13" s="6">
        <f>D13*$B$2</f>
        <v>53</v>
      </c>
      <c r="F13" t="s">
        <v>3</v>
      </c>
      <c r="G13" s="9">
        <f>E13*0.1795</f>
        <v>9.5135</v>
      </c>
    </row>
    <row r="14">
      <c r="A14" t="s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19</v>
      </c>
      <c r="G14" s="9">
        <f>E14*0.35</f>
        <v>0.0105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- Vérifier les D.L.C.,peser les denrées,sélectionner le matériel nécessaire. - Désinfecter le matériel et le poste de travail suivant les procédures.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2"/>
      <c r="F3"/>
    </row>
    <row r="4">
      <c r="A4" t="s">
        <v>44</v>
      </c>
      <c r="B4">
        <v>3</v>
      </c>
      <c r="C4" t="s">
        <v>47</v>
      </c>
      <c r="D4" t="inlineStr" s="12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2"/>
      <c r="F4"/>
    </row>
    <row r="5">
      <c r="A5" t="s">
        <v>44</v>
      </c>
      <c r="B5">
        <v>4</v>
      </c>
      <c r="C5" t="s">
        <v>48</v>
      </c>
      <c r="D5" t="inlineStr" s="12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2"/>
      <c r="F5"/>
    </row>
    <row r="6">
      <c r="A6" t="s">
        <v>44</v>
      </c>
      <c r="B6">
        <v>5</v>
      </c>
      <c r="C6"/>
      <c r="D6" t="inlineStr" s="12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2"/>
      <c r="F6" t="s">
        <v>49</v>
      </c>
    </row>
    <row r="7">
      <c r="A7" t="s">
        <v>44</v>
      </c>
      <c r="B7">
        <v>6</v>
      </c>
      <c r="C7" t="s">
        <v>50</v>
      </c>
      <c r="D7" t="s" s="12">
        <v>51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44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'Besoins'!$B$2*3</f>
        <v>3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'Besoins'!$B$2*1.5</f>
        <v>1.5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'Besoins'!$B$2*1.5</f>
        <v>1.5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'Besoins'!$B$2*1.2</f>
        <v>1.2</v>
      </c>
      <c r="E6" t="s">
        <v>19</v>
      </c>
    </row>
    <row r="7">
      <c r="A7">
        <v>1</v>
      </c>
      <c r="B7" t="s">
        <v>62</v>
      </c>
      <c r="C7" t="s">
        <v>58</v>
      </c>
      <c r="D7" s="6">
        <f>'Besoins'!$B$2*0.003</f>
        <v>0.003</v>
      </c>
      <c r="E7" t="s">
        <v>19</v>
      </c>
    </row>
    <row r="8">
      <c r="A8">
        <v>1</v>
      </c>
      <c r="B8" t="s">
        <v>63</v>
      </c>
      <c r="C8" t="s">
        <v>58</v>
      </c>
      <c r="D8" s="6">
        <f>'Besoins'!$B$2*0.03</f>
        <v>0.03</v>
      </c>
      <c r="E8" t="s">
        <v>19</v>
      </c>
    </row>
    <row r="9">
      <c r="A9">
        <v>1</v>
      </c>
      <c r="B9" t="s">
        <v>64</v>
      </c>
      <c r="C9" t="s">
        <v>58</v>
      </c>
      <c r="D9" s="6">
        <f>'Besoins'!$B$2*0.002</f>
        <v>0.002</v>
      </c>
      <c r="E9" t="s">
        <v>19</v>
      </c>
    </row>
    <row r="10">
      <c r="A10">
        <v>1</v>
      </c>
      <c r="B10" t="s">
        <v>65</v>
      </c>
      <c r="C10" t="s">
        <v>58</v>
      </c>
      <c r="D10" s="6">
        <f>'Besoins'!$B$2*50</f>
        <v>50</v>
      </c>
      <c r="E10" t="s">
        <v>3</v>
      </c>
    </row>
    <row r="11">
      <c r="A11">
        <v>1</v>
      </c>
      <c r="B11" t="s">
        <v>65</v>
      </c>
      <c r="C11" t="s">
        <v>58</v>
      </c>
      <c r="D11" s="6">
        <f>'Besoins'!$B$2*3</f>
        <v>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5">
        <v>69</v>
      </c>
      <c r="B6" t="str" s="12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5">
        <v>70</v>
      </c>
      <c r="B7" t="str" s="12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5">
        <v>71</v>
      </c>
      <c r="B8" t="str" s="12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5">
        <v>72</v>
      </c>
      <c r="B9" t="str" s="12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5">
        <v>73</v>
      </c>
      <c r="B10" t="str" s="12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6">
        <v>74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