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<sst xmlns="http://schemas.openxmlformats.org/spreadsheetml/2006/main" count="78" uniqueCount="78">
  <si>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</si>
  <si>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</si>
  <si>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</si>
  <si>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</si>
  <si>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</si>
  <si>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</si>
  <si>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</si>
  <si>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</si>
  <si>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</si>
  <si>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</si>
  <si>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</si>
  <si>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</si>
  <si>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</si>
  <si>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</si>
  <si>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</si>
  <si>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</si>
  <si>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</si>
  <si>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</si>
  <si>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</si>
  <si>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</si>
  <si>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</si>
  <si>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</si>
  <si>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</si>
  <si>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RNM57224439</t>
  </si>
  <si>
    <t>YAOURT nature basique demi écrémé pot 125g</t>
  </si>
  <si>
    <t>Produits laitiers et œufs</t>
  </si>
  <si>
    <t>RNM9570123</t>
  </si>
  <si>
    <t>CONCOMBRE Espagne cat.I 500-600g colis de 12</t>
  </si>
  <si>
    <t>Légumes</t>
  </si>
  <si>
    <t>RNM1950160</t>
  </si>
  <si>
    <t>MENTHE France botte</t>
  </si>
  <si>
    <t>bte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</si>
  <si>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</si>
  <si>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</si>
  <si>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</si>
  <si>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</si>
  <si>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</si>
  <si>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</si>
  <si>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</si>
  <si>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</si>
  <si>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</si>
  <si>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</si>
  <si>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</si>
  <si>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</si>
  <si>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</si>
  <si>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</si>
  <si>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</si>
  <si>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CONCOMBRE AU YAOURT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</si>
  <si>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</si>
  <si>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</si>
  <si>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</si>
  <si>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</si>
  <si>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</si>
  <si>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</si>
  <si>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</si>
  <si>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</si>
  <si>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</si>
  <si>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</si>
  <si>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</si>
  <si>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</si>
  <si>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</si>
  <si>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</si>
  <si>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</si>
  <si>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</si>
  <si>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</si>
  <si>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</si>
  <si>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MENTHE France botte</t>
  </si>
  <si>
    <t xml:space="preserve">    ↳ Sel fin de cuisine</t>
  </si>
  <si>
    <t xml:space="preserve">    ↳ Poivre blanc moulu</t>
  </si>
  <si>
    <t xml:space="preserve">    ↳ YAOURT nature basique demi écrémé pot 125g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</si>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</sst>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E8*14.8</f>
        <v>0.148</v>
      </c>
    </row>
    <row r="9">
      <c r="A9" t="s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15</v>
      </c>
      <c r="G9" s="9">
        <f>E9*5.8</f>
        <v>0.725</v>
      </c>
    </row>
    <row r="10">
      <c r="A10" t="s">
        <v>23</v>
      </c>
      <c r="B10" t="s">
        <v>24</v>
      </c>
      <c r="C10" t="s">
        <v>25</v>
      </c>
      <c r="D10" s="4">
        <v>50</v>
      </c>
      <c r="E10" s="6">
        <f>D10*$B$2</f>
        <v>50</v>
      </c>
      <c r="F10" t="s">
        <v>3</v>
      </c>
      <c r="G10" s="9">
        <f>E10*0.47</f>
        <v>23.5</v>
      </c>
    </row>
    <row r="11">
      <c r="A11" t="s">
        <v>26</v>
      </c>
      <c r="B11" t="s">
        <v>27</v>
      </c>
      <c r="C11" t="s">
        <v>28</v>
      </c>
      <c r="D11" s="4">
        <v>10</v>
      </c>
      <c r="E11" s="6">
        <f>D11*$B$2</f>
        <v>10</v>
      </c>
      <c r="F11" t="s">
        <v>3</v>
      </c>
      <c r="G11" s="9">
        <f>E11*0.6</f>
        <v>6</v>
      </c>
    </row>
    <row r="12">
      <c r="A12" t="s">
        <v>29</v>
      </c>
      <c r="B12" t="s">
        <v>30</v>
      </c>
      <c r="C12" t="s">
        <v>28</v>
      </c>
      <c r="D12" s="4">
        <v>1</v>
      </c>
      <c r="E12" s="6">
        <f>D12*$B$2</f>
        <v>1</v>
      </c>
      <c r="F12" t="s">
        <v>31</v>
      </c>
      <c r="G12" s="9">
        <f>E12*4</f>
        <v>4</v>
      </c>
    </row>
    <row r="13">
      <c r="A13" t="s">
        <v>32</v>
      </c>
      <c r="B13" t="s">
        <v>33</v>
      </c>
      <c r="C13" t="s">
        <v>28</v>
      </c>
      <c r="D13" s="4">
        <v>1</v>
      </c>
      <c r="E13" s="6">
        <f>D13*$B$2</f>
        <v>1</v>
      </c>
      <c r="F13" t="s">
        <v>19</v>
      </c>
      <c r="G13" s="9">
        <f>E13*1.3</f>
        <v>1.3</v>
      </c>
    </row>
    <row r="14">
      <c r="A14" t="s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19</v>
      </c>
      <c r="G14" s="9">
        <f>E14*0.35</f>
        <v>0.0105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19</v>
      </c>
      <c r="G15" s="9">
        <f>E15*9.26</f>
        <v>0.6945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47</v>
      </c>
      <c r="B3">
        <v>2</v>
      </c>
      <c r="C3" t="s">
        <v>49</v>
      </c>
      <c r="D3" t="inlineStr" s="12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2"/>
      <c r="F3" t="s">
        <v>50</v>
      </c>
    </row>
    <row r="4">
      <c r="A4" t="s">
        <v>47</v>
      </c>
      <c r="B4">
        <v>3</v>
      </c>
      <c r="C4" t="s">
        <v>51</v>
      </c>
      <c r="D4" t="inlineStr" s="12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2"/>
      <c r="F4"/>
    </row>
    <row r="5">
      <c r="A5" t="s">
        <v>47</v>
      </c>
      <c r="B5">
        <v>4</v>
      </c>
      <c r="C5" t="s">
        <v>52</v>
      </c>
      <c r="D5" t="inlineStr" s="12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2"/>
      <c r="F5" t="s">
        <v>53</v>
      </c>
    </row>
    <row r="6">
      <c r="A6" t="s">
        <v>47</v>
      </c>
      <c r="B6">
        <v>5</v>
      </c>
      <c r="C6" t="s">
        <v>54</v>
      </c>
      <c r="D6" t="inlineStr" s="12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47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'Besoins'!$B$2*10</f>
        <v>10</v>
      </c>
      <c r="E3" t="s">
        <v>19</v>
      </c>
    </row>
    <row r="4">
      <c r="A4">
        <v>1</v>
      </c>
      <c r="B4" t="s">
        <v>62</v>
      </c>
      <c r="C4" t="s">
        <v>61</v>
      </c>
      <c r="D4" s="6">
        <f>'Besoins'!$B$2*1</f>
        <v>1</v>
      </c>
      <c r="E4" t="s">
        <v>19</v>
      </c>
    </row>
    <row r="5">
      <c r="A5">
        <v>1</v>
      </c>
      <c r="B5" t="s">
        <v>63</v>
      </c>
      <c r="C5" t="s">
        <v>61</v>
      </c>
      <c r="D5" s="6">
        <f>'Besoins'!$B$2*0.075</f>
        <v>0.075</v>
      </c>
      <c r="E5" t="s">
        <v>19</v>
      </c>
    </row>
    <row r="6">
      <c r="A6">
        <v>1</v>
      </c>
      <c r="B6" t="s">
        <v>64</v>
      </c>
      <c r="C6" t="s">
        <v>61</v>
      </c>
      <c r="D6" s="6">
        <f>'Besoins'!$B$2*0.25</f>
        <v>0.25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'Besoins'!$B$2*0.125</f>
        <v>0.125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</f>
        <v>1</v>
      </c>
      <c r="E8" t="s">
        <v>31</v>
      </c>
    </row>
    <row r="9">
      <c r="A9">
        <v>1</v>
      </c>
      <c r="B9" t="s">
        <v>67</v>
      </c>
      <c r="C9" t="s">
        <v>61</v>
      </c>
      <c r="D9" s="6">
        <f>'Besoins'!$B$2*0.03</f>
        <v>0.03</v>
      </c>
      <c r="E9" t="s">
        <v>19</v>
      </c>
    </row>
    <row r="10">
      <c r="A10">
        <v>1</v>
      </c>
      <c r="B10" t="s">
        <v>68</v>
      </c>
      <c r="C10" t="s">
        <v>61</v>
      </c>
      <c r="D10" s="6">
        <f>'Besoins'!$B$2*0.01</f>
        <v>0.01</v>
      </c>
      <c r="E10" t="s">
        <v>19</v>
      </c>
    </row>
    <row r="11">
      <c r="A11">
        <v>1</v>
      </c>
      <c r="B11" t="s">
        <v>69</v>
      </c>
      <c r="C11" t="s">
        <v>61</v>
      </c>
      <c r="D11" s="6">
        <f>'Besoins'!$B$2*50</f>
        <v>50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73</v>
      </c>
      <c r="B6" t="str" s="12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5">
        <v>74</v>
      </c>
      <c r="B7" t="str" s="12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5">
        <v>75</v>
      </c>
      <c r="B8" t="str" s="12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5">
        <v>76</v>
      </c>
      <c r="B9" t="str" s="12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6">
        <v>77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