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<sst xmlns="http://schemas.openxmlformats.org/spreadsheetml/2006/main" count="87" uniqueCount="87">
  <si>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</si>
  <si>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</si>
  <si>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</si>
  <si>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</si>
  <si>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</si>
  <si>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</si>
  <si>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</si>
  <si>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</si>
  <si>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</si>
  <si>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</si>
  <si>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</si>
  <si>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</si>
  <si>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</si>
  <si>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</si>
  <si>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</si>
  <si>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</si>
  <si>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</si>
  <si>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</si>
  <si>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</si>
  <si>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</si>
  <si>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</si>
  <si>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</si>
  <si>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</si>
  <si>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</si>
  <si>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</si>
  <si>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</si>
  <si>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</si>
  <si>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</si>
  <si>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</si>
  <si>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</si>
  <si>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</si>
  <si>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</si>
  <si>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</si>
  <si>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</si>
  <si>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</si>
  <si>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</si>
  <si>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</si>
  <si>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</si>
  <si>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</si>
  <si>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</si>
  <si>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</si>
  <si>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</si>
  <si>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</si>
  <si>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</si>
  <si>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</si>
  <si>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</si>
  <si>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</si>
  <si>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</si>
  <si>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</si>
  <si>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</si>
  <si>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</si>
  <si>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</si>
  <si>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</si>
  <si>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THON À LA CATALANE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</si>
  <si>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</si>
  <si>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</si>
  <si>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</si>
  <si>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</si>
  <si>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</si>
  <si>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</si>
  <si>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</si>
  <si>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</si>
  <si>
    <t>Niveau</t>
  </si>
  <si>
    <t>Composant</t>
  </si>
  <si>
    <t>Type</t>
  </si>
  <si>
    <t>Quantité (× multiplicateur, voir feuille Besoins)</t>
  </si>
  <si>
    <t>recette</t>
  </si>
  <si>
    <t xml:space="preserve">    ↳ Thon au naturel (boîte 5/1)</t>
  </si>
  <si>
    <t>matiere</t>
  </si>
  <si>
    <t xml:space="preserve">    ↳ Oignons émincés 4G</t>
  </si>
  <si>
    <t xml:space="preserve">    ↳ Carottes en rondelles cuites surgelées</t>
  </si>
  <si>
    <t xml:space="preserve">    ↳ PERSIL frisé U.E. botte</t>
  </si>
  <si>
    <t xml:space="preserve">    ↳ Huile de tournesol raffinée vrac</t>
  </si>
  <si>
    <t xml:space="preserve">    ↳ Moutarde de Dijon seau 5kg</t>
  </si>
  <si>
    <t xml:space="preserve">    ↳ Concentré de tomate double</t>
  </si>
  <si>
    <t xml:space="preserve">    ↳ Sel fin de cuisine</t>
  </si>
  <si>
    <t xml:space="preserve">    ↳ Poivre noir moulu</t>
  </si>
  <si>
    <t xml:space="preserve">    ↳ Piment de Cayenne</t>
  </si>
  <si>
    <t xml:space="preserve">    ↳ Coriandre moulue</t>
  </si>
  <si>
    <t>Fiche technique — THON À LA CATALANE</t>
  </si>
  <si>
    <t>THON À LA CATALANE  GRO_CDC_015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</si>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</sst>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8">
        <f>E7*2.8</f>
        <v>1.12</v>
      </c>
    </row>
    <row r="8">
      <c r="A8" t="s">
        <v>16</v>
      </c>
      <c r="B8" t="s">
        <v>17</v>
      </c>
      <c r="C8" t="s">
        <v>18</v>
      </c>
      <c r="D8" s="4">
        <v>8</v>
      </c>
      <c r="E8" s="6">
        <f>D8*$B$2</f>
        <v>8</v>
      </c>
      <c r="F8" t="s">
        <v>15</v>
      </c>
      <c r="G8" s="8">
        <f>E8*7.8</f>
        <v>62.4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15</v>
      </c>
      <c r="G9" s="8">
        <f>E9*7.2</f>
        <v>0.0144</v>
      </c>
    </row>
    <row r="10">
      <c r="A10" t="s">
        <v>22</v>
      </c>
      <c r="B10" t="s">
        <v>23</v>
      </c>
      <c r="C10" t="s">
        <v>21</v>
      </c>
      <c r="D10" s="4">
        <v>0.002</v>
      </c>
      <c r="E10" s="6">
        <f>D10*$B$2</f>
        <v>0.002</v>
      </c>
      <c r="F10" t="s">
        <v>15</v>
      </c>
      <c r="G10" s="8">
        <f>E10*9.8</f>
        <v>0.0196</v>
      </c>
    </row>
    <row r="11">
      <c r="A11" t="s">
        <v>24</v>
      </c>
      <c r="B11" t="s">
        <v>25</v>
      </c>
      <c r="C11" t="s">
        <v>21</v>
      </c>
      <c r="D11" s="4">
        <v>0.01</v>
      </c>
      <c r="E11" s="6">
        <f>D11*$B$2</f>
        <v>0.01</v>
      </c>
      <c r="F11" t="s">
        <v>15</v>
      </c>
      <c r="G11" s="8">
        <f>E11*12.5</f>
        <v>0.125</v>
      </c>
    </row>
    <row r="12">
      <c r="A12" t="s">
        <v>26</v>
      </c>
      <c r="B12" t="s">
        <v>27</v>
      </c>
      <c r="C12" t="s">
        <v>28</v>
      </c>
      <c r="D12" s="4">
        <v>0.125</v>
      </c>
      <c r="E12" s="6">
        <f>D12*$B$2</f>
        <v>0.125</v>
      </c>
      <c r="F12" t="s">
        <v>15</v>
      </c>
      <c r="G12" s="8">
        <f>E12*3.71</f>
        <v>0.46375</v>
      </c>
    </row>
    <row r="13">
      <c r="A13" t="s">
        <v>29</v>
      </c>
      <c r="B13" t="s">
        <v>30</v>
      </c>
      <c r="C13" t="s">
        <v>31</v>
      </c>
      <c r="D13" s="4">
        <v>1</v>
      </c>
      <c r="E13" s="6">
        <f>D13*$B$2</f>
        <v>1</v>
      </c>
      <c r="F13" t="s">
        <v>32</v>
      </c>
      <c r="G13" s="8">
        <f>E13*1.05</f>
        <v>1.05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36</v>
      </c>
      <c r="G14" s="8">
        <f>E14*4.5</f>
        <v>0.9</v>
      </c>
    </row>
    <row r="15">
      <c r="A15" t="s">
        <v>37</v>
      </c>
      <c r="B15" t="s">
        <v>38</v>
      </c>
      <c r="C15" t="s">
        <v>39</v>
      </c>
      <c r="D15" s="4">
        <v>1.5</v>
      </c>
      <c r="E15" s="6">
        <f>D15*$B$2</f>
        <v>1.5</v>
      </c>
      <c r="F15" t="s">
        <v>15</v>
      </c>
      <c r="G15" s="8">
        <f>E15*4.32</f>
        <v>6.48</v>
      </c>
    </row>
    <row r="16">
      <c r="A16" t="s">
        <v>40</v>
      </c>
      <c r="B16" t="s">
        <v>41</v>
      </c>
      <c r="C16" t="s">
        <v>42</v>
      </c>
      <c r="D16" s="4">
        <v>0.025</v>
      </c>
      <c r="E16" s="6">
        <f>D16*$B$2</f>
        <v>0.025</v>
      </c>
      <c r="F16" t="s">
        <v>15</v>
      </c>
      <c r="G16" s="8">
        <f>E16*0.35</f>
        <v>0.00875</v>
      </c>
    </row>
    <row r="17">
      <c r="A17" t="s">
        <v>43</v>
      </c>
      <c r="B17" t="s">
        <v>44</v>
      </c>
      <c r="C17" t="s">
        <v>45</v>
      </c>
      <c r="D17" s="4">
        <v>4</v>
      </c>
      <c r="E17" s="6">
        <f>D17*$B$2</f>
        <v>4</v>
      </c>
      <c r="F17" t="s">
        <v>15</v>
      </c>
      <c r="G17" s="8">
        <f>E17*3.3</f>
        <v>13.2</v>
      </c>
    </row>
    <row r="18">
      <c r="A18"/>
      <c r="B18"/>
      <c r="C18"/>
      <c r="D18"/>
      <c r="E18"/>
      <c r="F18" t="s" s="9">
        <v>46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53</v>
      </c>
      <c r="B3">
        <v>2</v>
      </c>
      <c r="C3" t="s">
        <v>55</v>
      </c>
      <c r="D3" t="inlineStr" s="11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 t="s" s="11"/>
      <c r="F3" t="s">
        <v>56</v>
      </c>
    </row>
    <row r="4">
      <c r="A4" t="s">
        <v>53</v>
      </c>
      <c r="B4">
        <v>3</v>
      </c>
      <c r="C4" t="s">
        <v>57</v>
      </c>
      <c r="D4" t="inlineStr" s="11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 t="s" s="11"/>
      <c r="F4"/>
    </row>
    <row r="5">
      <c r="A5" t="s">
        <v>53</v>
      </c>
      <c r="B5">
        <v>4</v>
      </c>
      <c r="C5" t="s">
        <v>58</v>
      </c>
      <c r="D5" t="inlineStr" s="11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 t="s" s="11"/>
      <c r="F5" t="s">
        <v>59</v>
      </c>
    </row>
    <row r="6">
      <c r="A6" t="s">
        <v>53</v>
      </c>
      <c r="B6">
        <v>5</v>
      </c>
      <c r="C6" t="s">
        <v>60</v>
      </c>
      <c r="D6" t="s" s="11">
        <v>61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53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'Besoins'!$B$2*8</f>
        <v>8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'Besoins'!$B$2*1.5</f>
        <v>1.5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'Besoins'!$B$2*4</f>
        <v>4</v>
      </c>
      <c r="E5" t="s">
        <v>15</v>
      </c>
    </row>
    <row r="6">
      <c r="A6">
        <v>1</v>
      </c>
      <c r="B6" t="s">
        <v>71</v>
      </c>
      <c r="C6" t="s">
        <v>68</v>
      </c>
      <c r="D6" s="6">
        <f>'Besoins'!$B$2*0.2</f>
        <v>0.2</v>
      </c>
      <c r="E6" t="s">
        <v>15</v>
      </c>
    </row>
    <row r="7">
      <c r="A7">
        <v>1</v>
      </c>
      <c r="B7" t="s">
        <v>72</v>
      </c>
      <c r="C7" t="s">
        <v>68</v>
      </c>
      <c r="D7" s="6">
        <f>'Besoins'!$B$2*1</f>
        <v>1</v>
      </c>
      <c r="E7" t="s">
        <v>32</v>
      </c>
    </row>
    <row r="8">
      <c r="A8">
        <v>1</v>
      </c>
      <c r="B8" t="s">
        <v>73</v>
      </c>
      <c r="C8" t="s">
        <v>68</v>
      </c>
      <c r="D8" s="6">
        <f>'Besoins'!$B$2*0.125</f>
        <v>0.125</v>
      </c>
      <c r="E8" t="s">
        <v>15</v>
      </c>
    </row>
    <row r="9">
      <c r="A9">
        <v>1</v>
      </c>
      <c r="B9" t="s">
        <v>74</v>
      </c>
      <c r="C9" t="s">
        <v>68</v>
      </c>
      <c r="D9" s="6">
        <f>'Besoins'!$B$2*0.4</f>
        <v>0.4</v>
      </c>
      <c r="E9" t="s">
        <v>15</v>
      </c>
    </row>
    <row r="10">
      <c r="A10">
        <v>1</v>
      </c>
      <c r="B10" t="s">
        <v>75</v>
      </c>
      <c r="C10" t="s">
        <v>68</v>
      </c>
      <c r="D10" s="6">
        <f>'Besoins'!$B$2*0.025</f>
        <v>0.025</v>
      </c>
      <c r="E10" t="s">
        <v>15</v>
      </c>
    </row>
    <row r="11">
      <c r="A11">
        <v>1</v>
      </c>
      <c r="B11" t="s">
        <v>76</v>
      </c>
      <c r="C11" t="s">
        <v>68</v>
      </c>
      <c r="D11" s="6">
        <f>'Besoins'!$B$2*0.01</f>
        <v>0.01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'Besoins'!$B$2*0.002</f>
        <v>0.002</v>
      </c>
      <c r="E12" t="s">
        <v>15</v>
      </c>
    </row>
    <row r="13">
      <c r="A13">
        <v>1</v>
      </c>
      <c r="B13" t="s">
        <v>78</v>
      </c>
      <c r="C13" t="s">
        <v>68</v>
      </c>
      <c r="D13" s="6">
        <f>'Besoins'!$B$2*0.002</f>
        <v>0.002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2">
        <f>"GRO_CDC_015 · GRO.ENT.FR · référence : "&amp;Besoins!B3&amp;" "&amp;Besoins!C3&amp;" · multiplicateur réglable sur la feuille ""Besoins"""</f>
        <v>GRO_CDC_015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80</v>
      </c>
      <c r="B4"/>
      <c r="C4"/>
      <c r="D4"/>
    </row>
    <row r="5">
      <c r="A5" t="s" s="14">
        <v>81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82</v>
      </c>
      <c r="B6" t="str" s="11">
        <f>"[LAVER] "&amp;Procedure!D3</f>
        <v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v>
      </c>
      <c r="C6"/>
      <c r="D6"/>
    </row>
    <row r="7">
      <c r="A7" t="s" s="14">
        <v>83</v>
      </c>
      <c r="B7" t="str" s="11">
        <f>"[ÉLABORER] "&amp;Procedure!D4</f>
        <v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v>
      </c>
      <c r="C7"/>
      <c r="D7"/>
    </row>
    <row r="8">
      <c r="A8" t="s" s="14">
        <v>84</v>
      </c>
      <c r="B8" t="str" s="11">
        <f>"[MÉLANGER] "&amp;Procedure!D5</f>
        <v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v>
      </c>
      <c r="C8"/>
      <c r="D8"/>
    </row>
    <row r="9">
      <c r="A9" t="s" s="14">
        <v>85</v>
      </c>
      <c r="B9" t="str" s="11">
        <f>"[DRESSER] "&amp;Procedure!D6</f>
        <v>[DRESSER] Dresser et servir - Dresser sur assiette ou ramequin. - Décorer avec une olive noire,des feuilles de salade ou des quartiers de tomate.</v>
      </c>
      <c r="C9"/>
      <c r="D9"/>
    </row>
    <row r="10">
      <c r="A10"/>
      <c r="B10"/>
      <c r="C10"/>
      <c r="D10"/>
    </row>
    <row r="11">
      <c r="A11" t="s" s="15">
        <v>86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