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<sst xmlns="http://schemas.openxmlformats.org/spreadsheetml/2006/main" count="93" uniqueCount="93">
  <si>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</si>
  <si>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</si>
  <si>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</si>
  <si>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</si>
  <si>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</si>
  <si>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</si>
  <si>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</si>
  <si>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</si>
  <si>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</si>
  <si>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</si>
  <si>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</si>
  <si>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</si>
  <si>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</si>
  <si>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</si>
  <si>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</si>
  <si>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</si>
  <si>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</si>
  <si>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</si>
  <si>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</si>
  <si>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</si>
  <si>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</si>
  <si>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</si>
  <si>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CHAIR-CRABE</t>
  </si>
  <si>
    <t>Chair de crabe</t>
  </si>
  <si>
    <t>Épicerie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</si>
  <si>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</si>
  <si>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</si>
  <si>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</si>
  <si>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</si>
  <si>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</si>
  <si>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</si>
  <si>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</si>
  <si>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</si>
  <si>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</si>
  <si>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RNM7460160</t>
  </si>
  <si>
    <t>MELON Canari Brésil cat.I colis de 6</t>
  </si>
  <si>
    <t>PASTEQUE-FRAICHE</t>
  </si>
  <si>
    <t>Pasteque fraiche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</si>
  <si>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</si>
  <si>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</si>
  <si>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</si>
  <si>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</si>
  <si>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</si>
  <si>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</si>
  <si>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</si>
  <si>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</si>
  <si>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</si>
  <si>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</si>
  <si>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</si>
  <si>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</si>
  <si>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Recette</t>
  </si>
  <si>
    <t>#</t>
  </si>
  <si>
    <t>Verbe</t>
  </si>
  <si>
    <t>Étape</t>
  </si>
  <si>
    <t>Précision technique</t>
  </si>
  <si>
    <t>Durée</t>
  </si>
  <si>
    <t>PIÉMONTAISE DE CUCURBITACÉES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</si>
  <si>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</si>
  <si>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</si>
  <si>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</si>
  <si>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</si>
  <si>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</si>
  <si>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</si>
  <si>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</si>
  <si>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</si>
  <si>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</si>
  <si>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Niveau</t>
  </si>
  <si>
    <t>Composant</t>
  </si>
  <si>
    <t>Type</t>
  </si>
  <si>
    <t>Quantité (× multiplicateur, voir feuille Besoins)</t>
  </si>
  <si>
    <t>recette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</si>
  <si>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</si>
  <si>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</si>
  <si>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</si>
  <si>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</si>
  <si>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</si>
  <si>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</si>
  <si>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</si>
  <si>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</si>
  <si>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</si>
  <si>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</si>
  <si>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 xml:space="preserve">    ↳ Pasteque fraiche</t>
  </si>
  <si>
    <t xml:space="preserve">    ↳ MELON Canari Brésil cat.I colis de 6</t>
  </si>
  <si>
    <t xml:space="preserve">    ↳ Chair de crabe</t>
  </si>
  <si>
    <t xml:space="preserve">    ↳ Vinaigre blanc d'alcool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</si>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</sst>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E7*10.69</f>
        <v>16.035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8">
        <f>E8*14</f>
        <v>21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15</v>
      </c>
      <c r="G9" s="8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15</v>
      </c>
      <c r="G10" s="8">
        <f>E10*22</f>
        <v>33</v>
      </c>
    </row>
    <row r="11">
      <c r="A11" t="s">
        <v>25</v>
      </c>
      <c r="B11" t="s">
        <v>26</v>
      </c>
      <c r="C11" t="s">
        <v>27</v>
      </c>
      <c r="D11" s="4">
        <v>2.5</v>
      </c>
      <c r="E11" s="6">
        <f>D11*$B$2</f>
        <v>2.5</v>
      </c>
      <c r="F11" t="s">
        <v>28</v>
      </c>
      <c r="G11" s="8">
        <f>E11*1.05</f>
        <v>2.625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3</v>
      </c>
      <c r="G12" s="8">
        <f>E12*0.6</f>
        <v>1.8</v>
      </c>
    </row>
    <row r="13">
      <c r="A13" t="s">
        <v>32</v>
      </c>
      <c r="B13" t="s">
        <v>33</v>
      </c>
      <c r="C13" t="s">
        <v>31</v>
      </c>
      <c r="D13" s="4">
        <v>3</v>
      </c>
      <c r="E13" s="6">
        <f>D13*$B$2</f>
        <v>3</v>
      </c>
      <c r="F13" t="s">
        <v>15</v>
      </c>
      <c r="G13" s="8">
        <f>E13*1.8</f>
        <v>5.4</v>
      </c>
    </row>
    <row r="14">
      <c r="A14" t="s">
        <v>34</v>
      </c>
      <c r="B14" t="s">
        <v>35</v>
      </c>
      <c r="C14" t="s">
        <v>31</v>
      </c>
      <c r="D14" s="4">
        <v>5</v>
      </c>
      <c r="E14" s="6">
        <f>D14*$B$2</f>
        <v>5</v>
      </c>
      <c r="F14" t="s">
        <v>15</v>
      </c>
      <c r="G14" s="8">
        <f>E14*9</f>
        <v>45</v>
      </c>
    </row>
    <row r="15">
      <c r="A15" t="s">
        <v>36</v>
      </c>
      <c r="B15" t="s">
        <v>37</v>
      </c>
      <c r="C15" t="s">
        <v>31</v>
      </c>
      <c r="D15" s="4">
        <v>3</v>
      </c>
      <c r="E15" s="6">
        <f>D15*$B$2</f>
        <v>3</v>
      </c>
      <c r="F15" t="s">
        <v>15</v>
      </c>
      <c r="G15" s="8">
        <f>E15*1.5</f>
        <v>4.5</v>
      </c>
    </row>
    <row r="16">
      <c r="A16" t="s">
        <v>38</v>
      </c>
      <c r="B16" t="s">
        <v>39</v>
      </c>
      <c r="C16" t="s">
        <v>40</v>
      </c>
      <c r="D16" s="4">
        <v>0.4</v>
      </c>
      <c r="E16" s="6">
        <f>D16*$B$2</f>
        <v>0.4</v>
      </c>
      <c r="F16" t="s">
        <v>15</v>
      </c>
      <c r="G16" s="8">
        <f>E16*6.5</f>
        <v>2.6</v>
      </c>
    </row>
    <row r="17">
      <c r="A17" t="s">
        <v>41</v>
      </c>
      <c r="B17" t="s">
        <v>42</v>
      </c>
      <c r="C17" t="s">
        <v>43</v>
      </c>
      <c r="D17" s="4">
        <v>0.25</v>
      </c>
      <c r="E17" s="6">
        <f>D17*$B$2</f>
        <v>0.25</v>
      </c>
      <c r="F17" t="s">
        <v>15</v>
      </c>
      <c r="G17" s="8">
        <f>E17*5.8</f>
        <v>1.45</v>
      </c>
    </row>
    <row r="18">
      <c r="A18" t="s">
        <v>44</v>
      </c>
      <c r="B18" t="s">
        <v>45</v>
      </c>
      <c r="C18" t="s">
        <v>46</v>
      </c>
      <c r="D18" s="4">
        <v>0.015</v>
      </c>
      <c r="E18" s="6">
        <f>D18*$B$2</f>
        <v>0.015</v>
      </c>
      <c r="F18" t="s">
        <v>15</v>
      </c>
      <c r="G18" s="8">
        <f>E18*0.35</f>
        <v>0.00525</v>
      </c>
    </row>
    <row r="19">
      <c r="A19" t="s">
        <v>47</v>
      </c>
      <c r="B19" t="s">
        <v>48</v>
      </c>
      <c r="C19" t="s">
        <v>46</v>
      </c>
      <c r="D19" s="4">
        <v>0.3</v>
      </c>
      <c r="E19" s="6">
        <f>D19*$B$2</f>
        <v>0.3</v>
      </c>
      <c r="F19" t="s">
        <v>28</v>
      </c>
      <c r="G19" s="8">
        <f>E19*0.8</f>
        <v>0.24</v>
      </c>
    </row>
    <row r="20">
      <c r="A20"/>
      <c r="B20"/>
      <c r="C20"/>
      <c r="D20"/>
      <c r="E20"/>
      <c r="F20" t="s" s="9">
        <v>49</v>
      </c>
      <c r="G20" s="10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56</v>
      </c>
      <c r="B3">
        <v>2</v>
      </c>
      <c r="C3" t="s">
        <v>58</v>
      </c>
      <c r="D3" t="inlineStr" s="11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1"/>
      <c r="F3" t="s">
        <v>59</v>
      </c>
    </row>
    <row r="4">
      <c r="A4" t="s">
        <v>56</v>
      </c>
      <c r="B4">
        <v>3</v>
      </c>
      <c r="C4" t="s">
        <v>60</v>
      </c>
      <c r="D4" t="inlineStr" s="11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1"/>
      <c r="F4" t="s">
        <v>61</v>
      </c>
    </row>
    <row r="5">
      <c r="A5" t="s">
        <v>56</v>
      </c>
      <c r="B5">
        <v>4</v>
      </c>
      <c r="C5" t="s">
        <v>62</v>
      </c>
      <c r="D5" t="s" s="11">
        <v>63</v>
      </c>
      <c r="E5" t="s" s="11"/>
      <c r="F5"/>
    </row>
    <row r="6">
      <c r="A6" t="s">
        <v>56</v>
      </c>
      <c r="B6">
        <v>5</v>
      </c>
      <c r="C6" t="s">
        <v>64</v>
      </c>
      <c r="D6" t="s" s="11">
        <v>65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56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'Besoins'!$B$2*3</f>
        <v>3</v>
      </c>
      <c r="E3" t="s">
        <v>15</v>
      </c>
    </row>
    <row r="4">
      <c r="A4">
        <v>1</v>
      </c>
      <c r="B4" t="s">
        <v>73</v>
      </c>
      <c r="C4" t="s">
        <v>72</v>
      </c>
      <c r="D4" s="6">
        <f>'Besoins'!$B$2*3</f>
        <v>3</v>
      </c>
      <c r="E4" t="s">
        <v>15</v>
      </c>
    </row>
    <row r="5">
      <c r="A5">
        <v>1</v>
      </c>
      <c r="B5" t="s">
        <v>74</v>
      </c>
      <c r="C5" t="s">
        <v>72</v>
      </c>
      <c r="D5" s="6">
        <f>'Besoins'!$B$2*1.5</f>
        <v>1.5</v>
      </c>
      <c r="E5" t="s">
        <v>15</v>
      </c>
    </row>
    <row r="6">
      <c r="A6">
        <v>1</v>
      </c>
      <c r="B6" t="s">
        <v>75</v>
      </c>
      <c r="C6" t="s">
        <v>72</v>
      </c>
      <c r="D6" s="6">
        <f>'Besoins'!$B$2*1.5</f>
        <v>1.5</v>
      </c>
      <c r="E6" t="s">
        <v>15</v>
      </c>
    </row>
    <row r="7">
      <c r="A7">
        <v>1</v>
      </c>
      <c r="B7" t="s">
        <v>76</v>
      </c>
      <c r="C7" t="s">
        <v>72</v>
      </c>
      <c r="D7" s="6">
        <f>'Besoins'!$B$2*2.5</f>
        <v>2.5</v>
      </c>
      <c r="E7" t="s">
        <v>28</v>
      </c>
    </row>
    <row r="8">
      <c r="A8">
        <v>1</v>
      </c>
      <c r="B8" t="s">
        <v>77</v>
      </c>
      <c r="C8" t="s">
        <v>72</v>
      </c>
      <c r="D8" s="6">
        <f>'Besoins'!$B$2*0.25</f>
        <v>0.25</v>
      </c>
      <c r="E8" t="s">
        <v>15</v>
      </c>
    </row>
    <row r="9">
      <c r="A9">
        <v>1</v>
      </c>
      <c r="B9" t="s">
        <v>78</v>
      </c>
      <c r="C9" t="s">
        <v>72</v>
      </c>
      <c r="D9" s="6">
        <f>'Besoins'!$B$2*0.4</f>
        <v>0.4</v>
      </c>
      <c r="E9" t="s">
        <v>15</v>
      </c>
    </row>
    <row r="10">
      <c r="A10">
        <v>1</v>
      </c>
      <c r="B10" t="s">
        <v>79</v>
      </c>
      <c r="C10" t="s">
        <v>72</v>
      </c>
      <c r="D10" s="6">
        <f>'Besoins'!$B$2*0.015</f>
        <v>0.015</v>
      </c>
      <c r="E10" t="s">
        <v>15</v>
      </c>
    </row>
    <row r="11">
      <c r="A11">
        <v>1</v>
      </c>
      <c r="B11" t="s">
        <v>80</v>
      </c>
      <c r="C11" t="s">
        <v>72</v>
      </c>
      <c r="D11" s="6">
        <f>'Besoins'!$B$2*0.001</f>
        <v>0.001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'Besoins'!$B$2*3</f>
        <v>3</v>
      </c>
      <c r="E12" t="s">
        <v>15</v>
      </c>
    </row>
    <row r="13">
      <c r="A13">
        <v>1</v>
      </c>
      <c r="B13" t="s">
        <v>82</v>
      </c>
      <c r="C13" t="s">
        <v>72</v>
      </c>
      <c r="D13" s="6">
        <f>'Besoins'!$B$2*5</f>
        <v>5</v>
      </c>
      <c r="E13" t="s">
        <v>15</v>
      </c>
    </row>
    <row r="14">
      <c r="A14">
        <v>1</v>
      </c>
      <c r="B14" t="s">
        <v>83</v>
      </c>
      <c r="C14" t="s">
        <v>72</v>
      </c>
      <c r="D14" s="6">
        <f>'Besoins'!$B$2*1.5</f>
        <v>1.5</v>
      </c>
      <c r="E14" t="s">
        <v>15</v>
      </c>
    </row>
    <row r="15">
      <c r="A15">
        <v>1</v>
      </c>
      <c r="B15" t="s">
        <v>84</v>
      </c>
      <c r="C15" t="s">
        <v>72</v>
      </c>
      <c r="D15" s="6">
        <f>'Besoins'!$B$2*0.3</f>
        <v>0.3</v>
      </c>
      <c r="E15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2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88</v>
      </c>
      <c r="B6" t="str" s="11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4">
        <v>89</v>
      </c>
      <c r="B7" t="str" s="11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4">
        <v>90</v>
      </c>
      <c r="B8" t="str" s="11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4">
        <v>91</v>
      </c>
      <c r="B9" t="str" s="11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5">
        <v>92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