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<sst xmlns="http://schemas.openxmlformats.org/spreadsheetml/2006/main" count="80" uniqueCount="80">
  <si>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</si>
  <si>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</si>
  <si>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</si>
  <si>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</si>
  <si>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</si>
  <si>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</si>
  <si>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</si>
  <si>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</si>
  <si>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</si>
  <si>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</si>
  <si>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</si>
  <si>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</si>
  <si>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</si>
  <si>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</si>
  <si>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</si>
  <si>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</si>
  <si>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</si>
  <si>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</si>
  <si>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</si>
  <si>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</si>
  <si>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</si>
  <si>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</si>
  <si>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</si>
  <si>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</si>
  <si>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</si>
  <si>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</si>
  <si>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</si>
  <si>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</si>
  <si>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</si>
  <si>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</si>
  <si>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</si>
  <si>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</si>
  <si>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</si>
  <si>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</si>
  <si>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</si>
  <si>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</si>
  <si>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</si>
  <si>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</si>
  <si>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</si>
  <si>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</si>
  <si>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</si>
  <si>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</si>
  <si>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</si>
  <si>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</si>
  <si>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</si>
  <si>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</si>
  <si>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</si>
  <si>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PIÉMONTAISE DE CUCURBITACÉES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</si>
  <si>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</si>
  <si>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</si>
  <si>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</si>
  <si>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</si>
  <si>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</si>
  <si>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</si>
  <si>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</si>
  <si>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</si>
  <si>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</si>
  <si>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Niveau</t>
  </si>
  <si>
    <t>Composant</t>
  </si>
  <si>
    <t>Type</t>
  </si>
  <si>
    <t>Quantité (× multiplicateur, voir feuille Besoins)</t>
  </si>
  <si>
    <t>recette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</si>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</sst>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E7*10.69</f>
        <v>16.035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8">
        <f>E8*14</f>
        <v>21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15</v>
      </c>
      <c r="G9" s="8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2.5</v>
      </c>
      <c r="E10" s="6">
        <f>D10*$B$2</f>
        <v>2.5</v>
      </c>
      <c r="F10" t="s">
        <v>25</v>
      </c>
      <c r="G10" s="8">
        <f>E10*1.05</f>
        <v>2.625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3</v>
      </c>
      <c r="G11" s="8">
        <f>E11*0.6</f>
        <v>1.8</v>
      </c>
    </row>
    <row r="12">
      <c r="A12" t="s">
        <v>29</v>
      </c>
      <c r="B12" t="s">
        <v>30</v>
      </c>
      <c r="C12" t="s">
        <v>28</v>
      </c>
      <c r="D12" s="4">
        <v>3</v>
      </c>
      <c r="E12" s="6">
        <f>D12*$B$2</f>
        <v>3</v>
      </c>
      <c r="F12" t="s">
        <v>15</v>
      </c>
      <c r="G12" s="8">
        <f>E12*1.8</f>
        <v>5.4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15</v>
      </c>
      <c r="G13" s="8">
        <f>E13*6.5</f>
        <v>2.6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15</v>
      </c>
      <c r="G14" s="8">
        <f>E14*5.8</f>
        <v>1.45</v>
      </c>
    </row>
    <row r="15">
      <c r="A15" t="s">
        <v>37</v>
      </c>
      <c r="B15" t="s">
        <v>38</v>
      </c>
      <c r="C15" t="s">
        <v>39</v>
      </c>
      <c r="D15" s="4">
        <v>0.015</v>
      </c>
      <c r="E15" s="6">
        <f>D15*$B$2</f>
        <v>0.015</v>
      </c>
      <c r="F15" t="s">
        <v>15</v>
      </c>
      <c r="G15" s="8">
        <f>E15*0.35</f>
        <v>0.00525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1"/>
      <c r="F4" t="s">
        <v>52</v>
      </c>
    </row>
    <row r="5">
      <c r="A5" t="s">
        <v>47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47</v>
      </c>
      <c r="B6">
        <v>5</v>
      </c>
      <c r="C6" t="s">
        <v>55</v>
      </c>
      <c r="D6" t="s" s="11">
        <v>56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47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'Besoins'!$B$2*3</f>
        <v>3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'Besoins'!$B$2*3</f>
        <v>3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'Besoins'!$B$2*1.5</f>
        <v>1.5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'Besoins'!$B$2*1.5</f>
        <v>1.5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'Besoins'!$B$2*2.5</f>
        <v>2.5</v>
      </c>
      <c r="E7" t="s">
        <v>25</v>
      </c>
    </row>
    <row r="8">
      <c r="A8">
        <v>1</v>
      </c>
      <c r="B8" t="s">
        <v>68</v>
      </c>
      <c r="C8" t="s">
        <v>63</v>
      </c>
      <c r="D8" s="6">
        <f>'Besoins'!$B$2*0.25</f>
        <v>0.25</v>
      </c>
      <c r="E8" t="s">
        <v>25</v>
      </c>
    </row>
    <row r="9">
      <c r="A9">
        <v>1</v>
      </c>
      <c r="B9" t="s">
        <v>69</v>
      </c>
      <c r="C9" t="s">
        <v>63</v>
      </c>
      <c r="D9" s="6">
        <f>'Besoins'!$B$2*0.4</f>
        <v>0.4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'Besoins'!$B$2*0.015</f>
        <v>0.015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'Besoins'!$B$2*0.001</f>
        <v>0.001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75</v>
      </c>
      <c r="B6" t="str" s="11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4">
        <v>76</v>
      </c>
      <c r="B7" t="str" s="11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4">
        <v>77</v>
      </c>
      <c r="B8" t="str" s="11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4">
        <v>78</v>
      </c>
      <c r="B9" t="str" s="11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