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<sst xmlns="http://schemas.openxmlformats.org/spreadsheetml/2006/main" count="90" uniqueCount="90">
  <si>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</si>
  <si>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</si>
  <si>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</si>
  <si>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</si>
  <si>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</si>
  <si>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</si>
  <si>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</si>
  <si>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</si>
  <si>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</si>
  <si>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</si>
  <si>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</si>
  <si>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</si>
  <si>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</si>
  <si>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</si>
  <si>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</si>
  <si>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</si>
  <si>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EPI-POIVRE-NOIR</t>
  </si>
  <si>
    <t>Poivre noir moulu</t>
  </si>
  <si>
    <t>Épices en poudre et graines</t>
  </si>
  <si>
    <t>NOIX-CERNEAUX</t>
  </si>
  <si>
    <t>Cerneaux de noix</t>
  </si>
  <si>
    <t>Oléagineux et noix</t>
  </si>
  <si>
    <t>HUI-TOURNESOL</t>
  </si>
  <si>
    <t>Huile de tournesol raffinée vrac</t>
  </si>
  <si>
    <t>Huiles végétales</t>
  </si>
  <si>
    <t>lt</t>
  </si>
  <si>
    <t>RNM0200155</t>
  </si>
  <si>
    <t>EMMENTAL 1 kg rapé</t>
  </si>
  <si>
    <t>Fromages</t>
  </si>
  <si>
    <t>RNM57234552</t>
  </si>
  <si>
    <t>ENDIVE Belgique extra</t>
  </si>
  <si>
    <t>Légumes</t>
  </si>
  <si>
    <t>RNM57228163</t>
  </si>
  <si>
    <t>POMME Golden Pologne cat.I 170/220g plateau 2rg</t>
  </si>
  <si>
    <t>RNM57232337</t>
  </si>
  <si>
    <t>RAISIN blanc sans pépin Import cat.I</t>
  </si>
  <si>
    <t>RNM4G100902</t>
  </si>
  <si>
    <t>Scarole mono 4G</t>
  </si>
  <si>
    <t>Légumes 4ème et 5ème gamme</t>
  </si>
  <si>
    <t>SEL-FIN</t>
  </si>
  <si>
    <t>Sel fin de cuisine</t>
  </si>
  <si>
    <t>Sels et condiments de base</t>
  </si>
  <si>
    <t>VINAIGRE-VIN</t>
  </si>
  <si>
    <t>Vinaigre de vin rouge</t>
  </si>
  <si>
    <t>RNMS00869</t>
  </si>
  <si>
    <t>Marrons épluchés surgelés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</si>
  <si>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</si>
  <si>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</si>
  <si>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</si>
  <si>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</si>
  <si>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</si>
  <si>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</si>
  <si>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</si>
  <si>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</si>
  <si>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MESCLUN D’AUTOMNE</t>
  </si>
  <si>
    <t>METTRE EN PLACE</t>
  </si>
  <si>
    <t>ÉPLUCHER</t>
  </si>
  <si>
    <t>ASSAISONNER</t>
  </si>
  <si>
    <t>DRESSER</t>
  </si>
  <si>
    <t>SAUCE VINAIGRETTE</t>
  </si>
  <si>
    <t>Dans la cuve du batteur, dissoudre le sel et le poivre dans le vinaigre. Ajouter l'huile. Bien émulsionner les éléments.</t>
  </si>
  <si>
    <t>Sauce vinaigrette de base, peut évoluer selon l'élément à assaisonner (jus de fruit, jus de viande, bière, vinaigres aromatisés, épices)</t>
  </si>
  <si>
    <t>Niveau</t>
  </si>
  <si>
    <t>Composant</t>
  </si>
  <si>
    <t>Type</t>
  </si>
  <si>
    <t>Quantité (× multiplicateur, voir feuille Besoins)</t>
  </si>
  <si>
    <t>recette</t>
  </si>
  <si>
    <t xml:space="preserve">    ↳ ENDIVE Belgique extra</t>
  </si>
  <si>
    <t>matiere</t>
  </si>
  <si>
    <t xml:space="preserve">    ↳ Scarole mono 4G</t>
  </si>
  <si>
    <t xml:space="preserve">    ↳ POMME Golden Pologne cat.I 170/220g plateau 2rg</t>
  </si>
  <si>
    <t xml:space="preserve">    ↳ Marrons épluchés surgelés</t>
  </si>
  <si>
    <t xml:space="preserve">    ↳ EMMENTAL 1 kg rapé</t>
  </si>
  <si>
    <t xml:space="preserve">    ↳ RAISIN blanc sans pépin Import cat.I</t>
  </si>
  <si>
    <t xml:space="preserve">    ↳ Cerneaux de noix</t>
  </si>
  <si>
    <t xml:space="preserve">    ↳ SAUCE VINAIGRETTE</t>
  </si>
  <si>
    <t xml:space="preserve">        ↳ Huile de tournesol raffinée vrac</t>
  </si>
  <si>
    <t xml:space="preserve">        ↳ Vinaigre de vin rouge</t>
  </si>
  <si>
    <t xml:space="preserve">        ↳ Sel fin de cuisine</t>
  </si>
  <si>
    <t xml:space="preserve">        ↳ Poivre noir moulu</t>
  </si>
  <si>
    <t xml:space="preserve">    ↳ CITRON (P) (conv.)</t>
  </si>
  <si>
    <t>conversion</t>
  </si>
  <si>
    <t>Fiche technique — MESCLUN D’AUTOMNE</t>
  </si>
  <si>
    <t>MESCLUN D’AUTOMNE  GRO_CDC_008</t>
  </si>
  <si>
    <t>1.</t>
  </si>
  <si>
    <t>2.</t>
  </si>
  <si>
    <t>3.</t>
  </si>
  <si>
    <t>4.</t>
  </si>
  <si>
    <t>↳ SAUCE VINAIGRETTE  GRO_CDC_205C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</si>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</sst>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E7*1.09074</f>
        <v>2.18148</v>
      </c>
    </row>
    <row r="8">
      <c r="A8" t="s">
        <v>16</v>
      </c>
      <c r="B8" t="s">
        <v>17</v>
      </c>
      <c r="C8" t="s">
        <v>18</v>
      </c>
      <c r="D8" s="4">
        <v>0.006</v>
      </c>
      <c r="E8" s="6">
        <f>D8*$B$2</f>
        <v>0.006</v>
      </c>
      <c r="F8" t="s">
        <v>15</v>
      </c>
      <c r="G8" s="9">
        <f>E8*12.5</f>
        <v>0.075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15</v>
      </c>
      <c r="G9" s="9">
        <f>E9*12</f>
        <v>6</v>
      </c>
    </row>
    <row r="10">
      <c r="A10" t="s">
        <v>22</v>
      </c>
      <c r="B10" t="s">
        <v>23</v>
      </c>
      <c r="C10" t="s">
        <v>24</v>
      </c>
      <c r="D10" s="4">
        <v>3</v>
      </c>
      <c r="E10" s="6">
        <f>D10*$B$2</f>
        <v>3</v>
      </c>
      <c r="F10" t="s">
        <v>25</v>
      </c>
      <c r="G10" s="9">
        <f>E10*1.05</f>
        <v>3.15</v>
      </c>
    </row>
    <row r="11">
      <c r="A11" t="s">
        <v>26</v>
      </c>
      <c r="B11" t="s">
        <v>27</v>
      </c>
      <c r="C11" t="s">
        <v>28</v>
      </c>
      <c r="D11" s="4">
        <v>2</v>
      </c>
      <c r="E11" s="6">
        <f>D11*$B$2</f>
        <v>2</v>
      </c>
      <c r="F11" t="s">
        <v>15</v>
      </c>
      <c r="G11" s="9">
        <f>E11*8.1</f>
        <v>16.2</v>
      </c>
    </row>
    <row r="12">
      <c r="A12" t="s">
        <v>29</v>
      </c>
      <c r="B12" t="s">
        <v>30</v>
      </c>
      <c r="C12" t="s">
        <v>31</v>
      </c>
      <c r="D12" s="4">
        <v>4</v>
      </c>
      <c r="E12" s="6">
        <f>D12*$B$2</f>
        <v>4</v>
      </c>
      <c r="F12" t="s">
        <v>15</v>
      </c>
      <c r="G12" s="9">
        <f>E12*1</f>
        <v>4</v>
      </c>
    </row>
    <row r="13">
      <c r="A13" t="s">
        <v>32</v>
      </c>
      <c r="B13" t="s">
        <v>33</v>
      </c>
      <c r="C13" t="s">
        <v>31</v>
      </c>
      <c r="D13" s="4">
        <v>2</v>
      </c>
      <c r="E13" s="6">
        <f>D13*$B$2</f>
        <v>2</v>
      </c>
      <c r="F13" t="s">
        <v>15</v>
      </c>
      <c r="G13" s="9">
        <f>E13*1</f>
        <v>2</v>
      </c>
    </row>
    <row r="14">
      <c r="A14" t="s">
        <v>34</v>
      </c>
      <c r="B14" t="s">
        <v>35</v>
      </c>
      <c r="C14" t="s">
        <v>31</v>
      </c>
      <c r="D14" s="4">
        <v>1</v>
      </c>
      <c r="E14" s="6">
        <f>D14*$B$2</f>
        <v>1</v>
      </c>
      <c r="F14" t="s">
        <v>15</v>
      </c>
      <c r="G14" s="9">
        <f>E14*4.5</f>
        <v>4.5</v>
      </c>
    </row>
    <row r="15">
      <c r="A15" t="s">
        <v>36</v>
      </c>
      <c r="B15" t="s">
        <v>37</v>
      </c>
      <c r="C15" t="s">
        <v>38</v>
      </c>
      <c r="D15" s="4">
        <v>4</v>
      </c>
      <c r="E15" s="6">
        <f>D15*$B$2</f>
        <v>4</v>
      </c>
      <c r="F15" t="s">
        <v>15</v>
      </c>
      <c r="G15" s="9">
        <f>E15*6.15</f>
        <v>24.6</v>
      </c>
    </row>
    <row r="16">
      <c r="A16" t="s">
        <v>39</v>
      </c>
      <c r="B16" t="s">
        <v>40</v>
      </c>
      <c r="C16" t="s">
        <v>41</v>
      </c>
      <c r="D16" s="4">
        <v>0.015</v>
      </c>
      <c r="E16" s="6">
        <f>D16*$B$2</f>
        <v>0.015</v>
      </c>
      <c r="F16" t="s">
        <v>15</v>
      </c>
      <c r="G16" s="9">
        <f>E16*0.35</f>
        <v>0.00525</v>
      </c>
    </row>
    <row r="17">
      <c r="A17" t="s">
        <v>42</v>
      </c>
      <c r="B17" t="s">
        <v>43</v>
      </c>
      <c r="C17" t="s">
        <v>41</v>
      </c>
      <c r="D17" s="4">
        <v>0.75</v>
      </c>
      <c r="E17" s="6">
        <f>D17*$B$2</f>
        <v>0.75</v>
      </c>
      <c r="F17" t="s">
        <v>25</v>
      </c>
      <c r="G17" s="9">
        <f>E17*1.2</f>
        <v>0.9</v>
      </c>
    </row>
    <row r="18">
      <c r="A18" t="s">
        <v>44</v>
      </c>
      <c r="B18" t="s">
        <v>45</v>
      </c>
      <c r="C18" t="s">
        <v>46</v>
      </c>
      <c r="D18" s="4">
        <v>2</v>
      </c>
      <c r="E18" s="6">
        <f>D18*$B$2</f>
        <v>2</v>
      </c>
      <c r="F18" t="s">
        <v>15</v>
      </c>
      <c r="G18" s="9">
        <f>E18*13.57</f>
        <v>27.14</v>
      </c>
    </row>
    <row r="19">
      <c r="A19"/>
      <c r="B19"/>
      <c r="C19"/>
      <c r="D19"/>
      <c r="E19"/>
      <c r="F19" t="s" s="10">
        <v>47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 t="s">
        <v>55</v>
      </c>
      <c r="D2" t="inlineStr" s="12">
        <is>
          <t>Mise en place du poste de travail - Vérifier les D.L.C.,peser les denrées,sélectionner le matériel nécessaire. - Désinfecter le matériel et le poste de travail suivant les protocoles.</t>
        </is>
      </c>
      <c r="E2" t="s" s="12"/>
      <c r="F2"/>
    </row>
    <row r="3">
      <c r="A3" t="s">
        <v>54</v>
      </c>
      <c r="B3">
        <v>2</v>
      </c>
      <c r="C3" t="s">
        <v>56</v>
      </c>
      <c r="D3" t="inlineStr" s="12">
        <is>
          <t>Préparations préliminaires - Éplucher,laver et désinfecter suivant les procédures,les salades et les fruits. - Égrener le raisin. - Tailler les pommes en petits quartiers.Citronner. - Couper en deux dans le sens de la longueur les feuilles d’endives. - Réserver séparément au froid tous les éléments. - Confectionner la vinaigrette (voir recette). - Tailler le fromage en petits cubes. - Dans une russe,cuire les marrons en respectant les temps de cuisson indiqués. Rafraîchir ,égoutter,et refroidir suivant la procédure.Réserver au froid.</t>
        </is>
      </c>
      <c r="E3" t="s" s="12"/>
      <c r="F3"/>
    </row>
    <row r="4">
      <c r="A4" t="s">
        <v>54</v>
      </c>
      <c r="B4">
        <v>3</v>
      </c>
      <c r="C4" t="s">
        <v>57</v>
      </c>
      <c r="D4" t="inlineStr" s="12">
        <is>
          <t>Assaisonner les éléments de la salade - Dans une bassine,mélanger et assaisonner les feuilles d’endives et les quartiers de pommes. - Dans une bassine,assaisonner légèrement les feuilles de scarole.</t>
        </is>
      </c>
      <c r="E4" t="s" s="12"/>
      <c r="F4"/>
    </row>
    <row r="5">
      <c r="A5" t="s">
        <v>54</v>
      </c>
      <c r="B5">
        <v>4</v>
      </c>
      <c r="C5" t="s">
        <v>58</v>
      </c>
      <c r="D5" t="inlineStr" s="12">
        <is>
          <t>Dresser le mesclun - Faire un lit de feuilles de scarole sur le fond de l’assiette. - Déposer sur le centre,le mélange pommes et feuilles d’endives. - Disposer des petits cubes de fromage sur le lit de salade. - Ajouter quelques marrons. - Parsemer des grains de raisin et des cerneaux de noix sur le dessus. NB : l’assaisonnement,quelques minutes avant le dressage et le service,permet de mieux assaisonner les éléments et d’éviter une surcharge de sauce.Cette méthode nécessite un dressage au dernier moment.</t>
        </is>
      </c>
      <c r="E5" t="s" s="12"/>
      <c r="F5"/>
    </row>
    <row r="6">
      <c r="A6" t="s">
        <v>59</v>
      </c>
      <c r="B6">
        <v>1</v>
      </c>
      <c r="C6"/>
      <c r="D6" t="s" s="12">
        <v>60</v>
      </c>
      <c r="E6" t="s" s="12">
        <v>61</v>
      </c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54</v>
      </c>
      <c r="C2" t="s">
        <v>66</v>
      </c>
      <c r="D2" s="6">
        <f>'Besoins'!$B$2*100</f>
        <v>100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'Besoins'!$B$2*4</f>
        <v>4</v>
      </c>
      <c r="E3" t="s">
        <v>15</v>
      </c>
    </row>
    <row r="4">
      <c r="A4">
        <v>1</v>
      </c>
      <c r="B4" t="s">
        <v>69</v>
      </c>
      <c r="C4" t="s">
        <v>68</v>
      </c>
      <c r="D4" s="6">
        <f>'Besoins'!$B$2*4</f>
        <v>4</v>
      </c>
      <c r="E4" t="s">
        <v>15</v>
      </c>
    </row>
    <row r="5">
      <c r="A5">
        <v>1</v>
      </c>
      <c r="B5" t="s">
        <v>70</v>
      </c>
      <c r="C5" t="s">
        <v>68</v>
      </c>
      <c r="D5" s="6">
        <f>'Besoins'!$B$2*2</f>
        <v>2</v>
      </c>
      <c r="E5" t="s">
        <v>15</v>
      </c>
    </row>
    <row r="6">
      <c r="A6">
        <v>1</v>
      </c>
      <c r="B6" t="s">
        <v>71</v>
      </c>
      <c r="C6" t="s">
        <v>68</v>
      </c>
      <c r="D6" s="6">
        <f>'Besoins'!$B$2*2</f>
        <v>2</v>
      </c>
      <c r="E6" t="s">
        <v>15</v>
      </c>
    </row>
    <row r="7">
      <c r="A7">
        <v>1</v>
      </c>
      <c r="B7" t="s">
        <v>72</v>
      </c>
      <c r="C7" t="s">
        <v>68</v>
      </c>
      <c r="D7" s="6">
        <f>'Besoins'!$B$2*2</f>
        <v>2</v>
      </c>
      <c r="E7" t="s">
        <v>15</v>
      </c>
    </row>
    <row r="8">
      <c r="A8">
        <v>1</v>
      </c>
      <c r="B8" t="s">
        <v>73</v>
      </c>
      <c r="C8" t="s">
        <v>68</v>
      </c>
      <c r="D8" s="6">
        <f>'Besoins'!$B$2*1</f>
        <v>1</v>
      </c>
      <c r="E8" t="s">
        <v>15</v>
      </c>
    </row>
    <row r="9">
      <c r="A9">
        <v>1</v>
      </c>
      <c r="B9" t="s">
        <v>74</v>
      </c>
      <c r="C9" t="s">
        <v>68</v>
      </c>
      <c r="D9" s="6">
        <f>'Besoins'!$B$2*0.5</f>
        <v>0.5</v>
      </c>
      <c r="E9" t="s">
        <v>15</v>
      </c>
    </row>
    <row r="10">
      <c r="A10">
        <v>1</v>
      </c>
      <c r="B10" t="s">
        <v>75</v>
      </c>
      <c r="C10" t="s">
        <v>66</v>
      </c>
      <c r="D10" s="6">
        <f>'Besoins'!$B$2*100</f>
        <v>100</v>
      </c>
      <c r="E10" t="s">
        <v>3</v>
      </c>
    </row>
    <row r="11">
      <c r="A11">
        <v>2</v>
      </c>
      <c r="B11" t="s">
        <v>76</v>
      </c>
      <c r="C11" t="s">
        <v>68</v>
      </c>
      <c r="D11" s="6">
        <f>'Besoins'!$B$2*3</f>
        <v>3</v>
      </c>
      <c r="E11" t="s">
        <v>25</v>
      </c>
    </row>
    <row r="12">
      <c r="A12">
        <v>2</v>
      </c>
      <c r="B12" t="s">
        <v>77</v>
      </c>
      <c r="C12" t="s">
        <v>68</v>
      </c>
      <c r="D12" s="6">
        <f>'Besoins'!$B$2*0.75</f>
        <v>0.75</v>
      </c>
      <c r="E12" t="s">
        <v>25</v>
      </c>
    </row>
    <row r="13">
      <c r="A13">
        <v>2</v>
      </c>
      <c r="B13" t="s">
        <v>78</v>
      </c>
      <c r="C13" t="s">
        <v>68</v>
      </c>
      <c r="D13" s="6">
        <f>'Besoins'!$B$2*0.015</f>
        <v>0.015</v>
      </c>
      <c r="E13" t="s">
        <v>15</v>
      </c>
    </row>
    <row r="14">
      <c r="A14">
        <v>2</v>
      </c>
      <c r="B14" t="s">
        <v>79</v>
      </c>
      <c r="C14" t="s">
        <v>68</v>
      </c>
      <c r="D14" s="6">
        <f>'Besoins'!$B$2*0.006</f>
        <v>0.006</v>
      </c>
      <c r="E14" t="s">
        <v>15</v>
      </c>
    </row>
    <row r="15">
      <c r="A15">
        <v>1</v>
      </c>
      <c r="B15" t="s">
        <v>80</v>
      </c>
      <c r="C15" t="s">
        <v>81</v>
      </c>
      <c r="D15" s="6">
        <f>'Besoins'!$B$2*2</f>
        <v>2</v>
      </c>
      <c r="E1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82</v>
      </c>
      <c r="B1"/>
      <c r="C1"/>
      <c r="D1"/>
    </row>
    <row r="2">
      <c r="A2" t="str" s="13">
        <f>"GRO_CDC_008 · GRO.ENT.FR · référence : "&amp;Besoins!B3&amp;" "&amp;Besoins!C3&amp;" · multiplicateur réglable sur la feuille ""Besoins"""</f>
        <v>GRO_CDC_008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83</v>
      </c>
      <c r="B4"/>
      <c r="C4"/>
      <c r="D4"/>
    </row>
    <row r="5">
      <c r="A5" t="s" s="15">
        <v>84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5">
        <v>85</v>
      </c>
      <c r="B6" t="str" s="12">
        <f>"[ÉPLUCHER] "&amp;Procedure!D3</f>
        <v>[ÉPLUCHER] Préparations préliminaires - Éplucher,laver et désinfecter suivant les procédures,les salades et les fruits. - Égrener le raisin. - Tailler les pommes en petits quartiers.Citronner. - Couper en deux dans le sens de la longueur les feuilles d’endives. - Réserver séparément au froid tous les éléments. - Confectionner la vinaigrette (voir recette). - Tailler le fromage en petits cubes. - Dans une russe,cuire les marrons en respectant les temps de cuisson indiqués. Rafraîchir ,égoutter,et refroidir suivant la procédure.Réserver au froid.</v>
      </c>
      <c r="C6"/>
      <c r="D6"/>
    </row>
    <row r="7">
      <c r="A7" t="s" s="15">
        <v>86</v>
      </c>
      <c r="B7" t="str" s="12">
        <f>"[ASSAISONNER] "&amp;Procedure!D4</f>
        <v>[ASSAISONNER] Assaisonner les éléments de la salade - Dans une bassine,mélanger et assaisonner les feuilles d’endives et les quartiers de pommes. - Dans une bassine,assaisonner légèrement les feuilles de scarole.</v>
      </c>
      <c r="C7"/>
      <c r="D7"/>
    </row>
    <row r="8">
      <c r="A8" t="s" s="15">
        <v>87</v>
      </c>
      <c r="B8" t="str" s="12">
        <f>"[DRESSER] "&amp;Procedure!D5</f>
        <v>[DRESSER] Dresser le mesclun - Faire un lit de feuilles de scarole sur le fond de l’assiette. - Déposer sur le centre,le mélange pommes et feuilles d’endives. - Disposer des petits cubes de fromage sur le lit de salade. - Ajouter quelques marrons. - Parsemer des grains de raisin et des cerneaux de noix sur le dessus. NB : l’assaisonnement,quelques minutes avant le dressage et le service,permet de mieux assaisonner les éléments et d’éviter une surcharge de sauce.Cette méthode nécessite un dressage au dernier moment.</v>
      </c>
      <c r="C8"/>
      <c r="D8"/>
    </row>
    <row r="9">
      <c r="A9"/>
      <c r="B9"/>
      <c r="C9"/>
      <c r="D9"/>
    </row>
    <row r="10">
      <c r="A10" t="s" s="14">
        <v>88</v>
      </c>
      <c r="B10"/>
      <c r="C10"/>
      <c r="D10"/>
    </row>
    <row r="11">
      <c r="A11" t="s" s="15">
        <v>84</v>
      </c>
      <c r="B11" t="str" s="12">
        <f>Procedure!D6</f>
        <v>Dans la cuve du batteur, dissoudre le sel et le poivre dans le vinaigre. Ajouter l'huile. Bien émulsionner les éléments.</v>
      </c>
      <c r="C11"/>
      <c r="D11"/>
    </row>
    <row r="12">
      <c r="A12"/>
      <c r="B12" t="str">
        <f>Besoins!B17</f>
        <v>Vinaigre de vin rouge</v>
      </c>
      <c r="C12" s="6">
        <f>Besoins!E17</f>
        <v>0.75</v>
      </c>
      <c r="D12" t="str">
        <f>Besoins!F17</f>
        <v>lt</v>
      </c>
    </row>
    <row r="13">
      <c r="A13"/>
      <c r="B13" t="str">
        <f>Besoins!B10</f>
        <v>Huile de tournesol raffinée vrac</v>
      </c>
      <c r="C13" s="6">
        <f>Besoins!E10</f>
        <v>3</v>
      </c>
      <c r="D13" t="str">
        <f>Besoins!F10</f>
        <v>lt</v>
      </c>
    </row>
    <row r="14">
      <c r="A14"/>
      <c r="B14" t="str">
        <f>Besoins!B16</f>
        <v>Sel fin de cuisine</v>
      </c>
      <c r="C14" s="6">
        <f>Besoins!E16</f>
        <v>0.015</v>
      </c>
      <c r="D14" t="str">
        <f>Besoins!F16</f>
        <v>kg</v>
      </c>
    </row>
    <row r="15">
      <c r="A15"/>
      <c r="B15" t="str">
        <f>Besoins!B8</f>
        <v>Poivre noir moulu</v>
      </c>
      <c r="C15" s="6">
        <f>Besoins!E8</f>
        <v>0.006</v>
      </c>
      <c r="D15" t="str">
        <f>Besoins!F8</f>
        <v>kg</v>
      </c>
    </row>
    <row r="16">
      <c r="A16"/>
      <c r="B16" t="str" s="16">
        <f>"ℹ "&amp;Procedure!E6</f>
        <v>ℹ</v>
      </c>
      <c r="C16"/>
      <c r="D16"/>
    </row>
    <row r="17">
      <c r="A17"/>
      <c r="B17"/>
      <c r="C17"/>
      <c r="D17"/>
    </row>
    <row r="18">
      <c r="A18" t="s" s="17">
        <v>89</v>
      </c>
      <c r="B18"/>
      <c r="C18"/>
      <c r="D18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2026-09-15T12:38:55Z</dcterms:created>
  <dc:title>MESCLUN D’AUTOMNE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2026-09-15T12:38:55Z</dcterms:modified>
  <cp:revision>1</cp:revision>
</cp:coreProperties>
</file>