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<sst xmlns="http://schemas.openxmlformats.org/spreadsheetml/2006/main" count="113" uniqueCount="113">
  <si>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</si>
  <si>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</si>
  <si>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</si>
  <si>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</si>
  <si>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</si>
  <si>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</si>
  <si>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</si>
  <si>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</si>
  <si>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</si>
  <si>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</si>
  <si>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</si>
  <si>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</si>
  <si>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</si>
  <si>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</si>
  <si>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</si>
  <si>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</si>
  <si>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00000014</t>
  </si>
  <si>
    <t>VANILLE (baton)</t>
  </si>
  <si>
    <t>Eléments divers</t>
  </si>
  <si>
    <t>00000047</t>
  </si>
  <si>
    <t>OEUF A3 (PRIX)</t>
  </si>
  <si>
    <t>Produits laitiers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</si>
  <si>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</si>
  <si>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</si>
  <si>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</si>
  <si>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</si>
  <si>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</si>
  <si>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</si>
  <si>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</si>
  <si>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00000051</t>
  </si>
  <si>
    <t>LAIT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</si>
  <si>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</si>
  <si>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</si>
  <si>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</si>
  <si>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</si>
  <si>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</si>
  <si>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</si>
  <si>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Recette</t>
  </si>
  <si>
    <t>#</t>
  </si>
  <si>
    <t>Verbe</t>
  </si>
  <si>
    <t>Étape</t>
  </si>
  <si>
    <t>Précision technique</t>
  </si>
  <si>
    <t>Durée</t>
  </si>
  <si>
    <t>Omelette norvégienne</t>
  </si>
  <si>
    <t>CONFECTIONNER</t>
  </si>
  <si>
    <t>Confectionner la genoise. Cuire en moule rectangulaire ou carre.</t>
  </si>
  <si>
    <t>Confectionner la creme anglaise. Turbiner en glace.</t>
  </si>
  <si>
    <t>MONTER</t>
  </si>
  <si>
    <t>Monter. Abaisse de genoise punchee, couche de glace, congeler.</t>
  </si>
  <si>
    <t>Confectionner la meringue italienne. Masquer entierement a la spatule.</t>
  </si>
  <si>
    <t>DÉCORER</t>
  </si>
  <si>
    <t>Decorer. Poche douille cannelee, sucre glace.</t>
  </si>
  <si>
    <t>PASSER</t>
  </si>
  <si>
    <t>Passer au four tres chaud. 240 degres, 1 min environ, servir aussitot.</t>
  </si>
  <si>
    <t>Appareil a genoise (PDR)</t>
  </si>
  <si>
    <t>METTRE EN PLACE</t>
  </si>
  <si>
    <t>Mettre en place le poste de travail. Denrees, materiels de preparation, de cuisson et de dressage.</t>
  </si>
  <si>
    <t>MÉLANGER</t>
  </si>
  <si>
    <t>Melanger sucre et oeufs entiers. Fouetter au bain-marie sans depasser 48 degres.</t>
  </si>
  <si>
    <t>FOUETTER</t>
  </si>
  <si>
    <t>Fouetter jusqu'au ruban. Poursuivre hors du bain-marie jusqu'a refroidissement complet.</t>
  </si>
  <si>
    <t>INCORPORER</t>
  </si>
  <si>
    <t>Incorporer la farine. Ajouter la farine tamisee en pluie, melanger delicatement a la spatule.</t>
  </si>
  <si>
    <t>CUIRE</t>
  </si>
  <si>
    <t>Mouler et cuire. Chemiser le moule (beurre+farine), garnir aux 3/4 de la hauteur, cuire 20 a 30 min.</t>
  </si>
  <si>
    <t>25 min (cuisson)</t>
  </si>
  <si>
    <t>Creme anglaise traditionnelle (PDR)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</si>
  <si>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</si>
  <si>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</si>
  <si>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</si>
  <si>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</si>
  <si>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</si>
  <si>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</si>
  <si>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</si>
  <si>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</si>
  <si>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</si>
  <si>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Meringue italienne (PDR)</t>
  </si>
  <si>
    <t>Monter les blancs doucement. Debut de montage au fouet.</t>
  </si>
  <si>
    <t>Cuire le sucre au boule. 118 degres avec l'eau.</t>
  </si>
  <si>
    <t>VERSER</t>
  </si>
  <si>
    <t>Verser sur les blancs. En filet, fouetter jusqu'a complet refroidissement.</t>
  </si>
  <si>
    <t>Niveau</t>
  </si>
  <si>
    <t>Composant</t>
  </si>
  <si>
    <t>Type</t>
  </si>
  <si>
    <t>Quantité (× multiplicateur, voir feuille Besoins)</t>
  </si>
  <si>
    <t>recette</t>
  </si>
  <si>
    <t xml:space="preserve">    ↳ Appareil a genoise (PDR)</t>
  </si>
  <si>
    <t xml:space="preserve">        ↳ OEUF (P) (conv.)</t>
  </si>
  <si>
    <t>conversion</t>
  </si>
  <si>
    <t xml:space="preserve">        ↳ Farine de blé T55</t>
  </si>
  <si>
    <t>matiere</t>
  </si>
  <si>
    <t xml:space="preserve">        ↳ Sucre blanc cristal sac 25 kg</t>
  </si>
  <si>
    <t xml:space="preserve">    ↳ RHUM 50ø</t>
  </si>
  <si>
    <t xml:space="preserve">    ↳ Creme anglaise traditionnelle (PDR)</t>
  </si>
  <si>
    <t xml:space="preserve">        ↳ LAIT</t>
  </si>
  <si>
    <t xml:space="preserve">        ↳ JAUNE D'OEUF (ML) (conv.)</t>
  </si>
  <si>
    <t xml:space="preserve">        ↳ VANILLE (baton)</t>
  </si>
  <si>
    <t xml:space="preserve">    ↳ Meringue italienne (PDR)</t>
  </si>
  <si>
    <t xml:space="preserve">        ↳ BLANC D'OEUF (ML) (conv.)</t>
  </si>
  <si>
    <t xml:space="preserve">        ↳ EAU</t>
  </si>
  <si>
    <t xml:space="preserve">    ↳ Sucre glace tamisé</t>
  </si>
  <si>
    <t>Fiche technique — Omelette norvégienne</t>
  </si>
  <si>
    <t>Omelette norvégienne  DE_OMEL-NORV</t>
  </si>
  <si>
    <t>1.</t>
  </si>
  <si>
    <t>2.</t>
  </si>
  <si>
    <t>3.</t>
  </si>
  <si>
    <t>4.</t>
  </si>
  <si>
    <t>5.</t>
  </si>
  <si>
    <t>6.</t>
  </si>
  <si>
    <t>↳ Appareil a genoise (PDR)  PDR-PAT-GENOISE</t>
  </si>
  <si>
    <t>↳ Creme anglaise traditionnelle (PDR)  PDR-CR-ANGLAISE</t>
  </si>
  <si>
    <t>↳ Meringue italienne (PDR)  PDR-MER-ITAL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</si>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</sst>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15</v>
      </c>
      <c r="G7" s="9">
        <f>E7*13.3119</f>
        <v>0.665595</v>
      </c>
    </row>
    <row r="8">
      <c r="A8" t="s" s="8">
        <v>16</v>
      </c>
      <c r="B8" t="s">
        <v>17</v>
      </c>
      <c r="C8" t="s">
        <v>18</v>
      </c>
      <c r="D8" s="4">
        <v>0.819149</v>
      </c>
      <c r="E8" s="6">
        <f>D8*$B$2</f>
        <v>0.819149</v>
      </c>
      <c r="F8" t="s">
        <v>3</v>
      </c>
      <c r="G8" s="9">
        <f>E8*0.5902683751</f>
        <v>0.483518</v>
      </c>
    </row>
    <row r="9">
      <c r="A9" t="s" s="8">
        <v>19</v>
      </c>
      <c r="B9" t="s">
        <v>20</v>
      </c>
      <c r="C9" t="s">
        <v>21</v>
      </c>
      <c r="D9" s="4">
        <v>11.23759</v>
      </c>
      <c r="E9" s="6">
        <f>D9*$B$2</f>
        <v>11.23759</v>
      </c>
      <c r="F9" t="s">
        <v>3</v>
      </c>
      <c r="G9" s="9">
        <f>E9*0.2699999957</f>
        <v>3.034149</v>
      </c>
    </row>
    <row r="10">
      <c r="A10" t="s" s="8">
        <v>22</v>
      </c>
      <c r="B10" t="s">
        <v>23</v>
      </c>
      <c r="C10" t="s">
        <v>24</v>
      </c>
      <c r="D10" s="4">
        <v>0.046875</v>
      </c>
      <c r="E10" s="6">
        <f>D10*$B$2</f>
        <v>0.046875</v>
      </c>
      <c r="F10" t="s">
        <v>15</v>
      </c>
      <c r="G10" s="9">
        <f>E10*0.003</f>
        <v>0.000141</v>
      </c>
    </row>
    <row r="11">
      <c r="A11" t="s">
        <v>25</v>
      </c>
      <c r="B11" t="s">
        <v>26</v>
      </c>
      <c r="C11" t="s">
        <v>27</v>
      </c>
      <c r="D11" s="4">
        <v>0.141667</v>
      </c>
      <c r="E11" s="6">
        <f>D11*$B$2</f>
        <v>0.141667</v>
      </c>
      <c r="F11" t="s">
        <v>28</v>
      </c>
      <c r="G11" s="9">
        <f>E11*0.5599986824</f>
        <v>0.079333</v>
      </c>
    </row>
    <row r="12">
      <c r="A12" t="s" s="8">
        <v>29</v>
      </c>
      <c r="B12" t="s">
        <v>30</v>
      </c>
      <c r="C12" t="s">
        <v>21</v>
      </c>
      <c r="D12" s="4">
        <v>0.819149</v>
      </c>
      <c r="E12" s="6">
        <f>D12*$B$2</f>
        <v>0.819149</v>
      </c>
      <c r="F12" t="s">
        <v>15</v>
      </c>
      <c r="G12" s="9">
        <f>E12*0.5998999533</f>
        <v>0.491407</v>
      </c>
    </row>
    <row r="13">
      <c r="A13" t="s">
        <v>31</v>
      </c>
      <c r="B13" t="s">
        <v>32</v>
      </c>
      <c r="C13" t="s">
        <v>33</v>
      </c>
      <c r="D13" s="4">
        <v>0.815204</v>
      </c>
      <c r="E13" s="6">
        <f>D13*$B$2</f>
        <v>0.815204</v>
      </c>
      <c r="F13" t="s">
        <v>28</v>
      </c>
      <c r="G13" s="9">
        <f>E13*0.8199999001</f>
        <v>0.668467</v>
      </c>
    </row>
    <row r="14">
      <c r="A14" t="s">
        <v>34</v>
      </c>
      <c r="B14" t="s">
        <v>35</v>
      </c>
      <c r="C14" t="s">
        <v>33</v>
      </c>
      <c r="D14" s="4">
        <v>0.04</v>
      </c>
      <c r="E14" s="6">
        <f>D14*$B$2</f>
        <v>0.04</v>
      </c>
      <c r="F14" t="s">
        <v>28</v>
      </c>
      <c r="G14" s="9">
        <f>E14*1.05</f>
        <v>0.042</v>
      </c>
    </row>
    <row r="15">
      <c r="A15"/>
      <c r="B15"/>
      <c r="C15"/>
      <c r="D15"/>
      <c r="E15"/>
      <c r="F15" t="s" s="10">
        <v>36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>
        <v>1</v>
      </c>
      <c r="C2" t="s">
        <v>44</v>
      </c>
      <c r="D2" t="s" s="12">
        <v>45</v>
      </c>
      <c r="E2" t="s" s="12"/>
      <c r="F2"/>
    </row>
    <row r="3">
      <c r="A3" t="s">
        <v>43</v>
      </c>
      <c r="B3">
        <v>2</v>
      </c>
      <c r="C3" t="s">
        <v>44</v>
      </c>
      <c r="D3" t="s" s="12">
        <v>46</v>
      </c>
      <c r="E3" t="s" s="12"/>
      <c r="F3"/>
    </row>
    <row r="4">
      <c r="A4" t="s">
        <v>43</v>
      </c>
      <c r="B4">
        <v>3</v>
      </c>
      <c r="C4" t="s">
        <v>47</v>
      </c>
      <c r="D4" t="s" s="12">
        <v>48</v>
      </c>
      <c r="E4" t="s" s="12"/>
      <c r="F4"/>
    </row>
    <row r="5">
      <c r="A5" t="s">
        <v>43</v>
      </c>
      <c r="B5">
        <v>4</v>
      </c>
      <c r="C5" t="s">
        <v>44</v>
      </c>
      <c r="D5" t="s" s="12">
        <v>49</v>
      </c>
      <c r="E5" t="s" s="12"/>
      <c r="F5"/>
    </row>
    <row r="6">
      <c r="A6" t="s">
        <v>43</v>
      </c>
      <c r="B6">
        <v>5</v>
      </c>
      <c r="C6" t="s">
        <v>50</v>
      </c>
      <c r="D6" t="s" s="12">
        <v>51</v>
      </c>
      <c r="E6" t="s" s="12"/>
      <c r="F6"/>
    </row>
    <row r="7">
      <c r="A7" t="s">
        <v>43</v>
      </c>
      <c r="B7">
        <v>6</v>
      </c>
      <c r="C7" t="s">
        <v>52</v>
      </c>
      <c r="D7" t="s" s="12">
        <v>53</v>
      </c>
      <c r="E7" t="s" s="12"/>
      <c r="F7"/>
    </row>
    <row r="8">
      <c r="A8" t="s">
        <v>54</v>
      </c>
      <c r="B8">
        <v>1</v>
      </c>
      <c r="C8" t="s">
        <v>55</v>
      </c>
      <c r="D8" t="s" s="12">
        <v>56</v>
      </c>
      <c r="E8" t="s" s="12"/>
      <c r="F8"/>
    </row>
    <row r="9">
      <c r="A9" t="s">
        <v>54</v>
      </c>
      <c r="B9">
        <v>2</v>
      </c>
      <c r="C9" t="s">
        <v>57</v>
      </c>
      <c r="D9" t="s" s="12">
        <v>58</v>
      </c>
      <c r="E9" t="s" s="12"/>
      <c r="F9"/>
    </row>
    <row r="10">
      <c r="A10" t="s">
        <v>54</v>
      </c>
      <c r="B10">
        <v>3</v>
      </c>
      <c r="C10" t="s">
        <v>59</v>
      </c>
      <c r="D10" t="s" s="12">
        <v>60</v>
      </c>
      <c r="E10" t="s" s="12"/>
      <c r="F10"/>
    </row>
    <row r="11">
      <c r="A11" t="s">
        <v>54</v>
      </c>
      <c r="B11">
        <v>4</v>
      </c>
      <c r="C11" t="s">
        <v>61</v>
      </c>
      <c r="D11" t="s" s="12">
        <v>62</v>
      </c>
      <c r="E11" t="s" s="12"/>
      <c r="F11"/>
    </row>
    <row r="12">
      <c r="A12" t="s">
        <v>54</v>
      </c>
      <c r="B12">
        <v>5</v>
      </c>
      <c r="C12" t="s">
        <v>63</v>
      </c>
      <c r="D12" t="s" s="12">
        <v>64</v>
      </c>
      <c r="E12" t="s" s="12"/>
      <c r="F12" t="s">
        <v>65</v>
      </c>
    </row>
    <row r="13">
      <c r="A13" t="s">
        <v>66</v>
      </c>
      <c r="B13">
        <v>1</v>
      </c>
      <c r="C13" t="s">
        <v>55</v>
      </c>
      <c r="D13" t="s" s="12">
        <v>56</v>
      </c>
      <c r="E13" t="s" s="12"/>
      <c r="F13"/>
    </row>
    <row r="14">
      <c r="A14" t="s">
        <v>66</v>
      </c>
      <c r="B14">
        <v>2</v>
      </c>
      <c r="C14" t="s">
        <v>67</v>
      </c>
      <c r="D14" t="s" s="12">
        <v>68</v>
      </c>
      <c r="E14" t="s" s="12"/>
      <c r="F14"/>
    </row>
    <row r="15">
      <c r="A15" t="s">
        <v>66</v>
      </c>
      <c r="B15">
        <v>3</v>
      </c>
      <c r="C15" t="s">
        <v>69</v>
      </c>
      <c r="D15" t="s" s="12">
        <v>70</v>
      </c>
      <c r="E15" t="s" s="12"/>
      <c r="F15"/>
    </row>
    <row r="16">
      <c r="A16" t="s">
        <v>66</v>
      </c>
      <c r="B16">
        <v>4</v>
      </c>
      <c r="C16" t="s">
        <v>71</v>
      </c>
      <c r="D16" t="s" s="12">
        <v>72</v>
      </c>
      <c r="E16" t="s" s="12"/>
      <c r="F16"/>
    </row>
    <row r="17">
      <c r="A17" t="s">
        <v>66</v>
      </c>
      <c r="B17">
        <v>5</v>
      </c>
      <c r="C17" t="s">
        <v>73</v>
      </c>
      <c r="D17" t="s" s="12">
        <v>74</v>
      </c>
      <c r="E17" t="s" s="12"/>
      <c r="F17" t="s">
        <v>75</v>
      </c>
    </row>
    <row r="18">
      <c r="A18" t="s">
        <v>76</v>
      </c>
      <c r="B18">
        <v>1</v>
      </c>
      <c r="C18" t="s">
        <v>55</v>
      </c>
      <c r="D18" t="s" s="12">
        <v>56</v>
      </c>
      <c r="E18" t="s" s="12"/>
      <c r="F18"/>
    </row>
    <row r="19">
      <c r="A19" t="s">
        <v>76</v>
      </c>
      <c r="B19">
        <v>2</v>
      </c>
      <c r="C19" t="s">
        <v>47</v>
      </c>
      <c r="D19" t="s" s="12">
        <v>77</v>
      </c>
      <c r="E19" t="s" s="12"/>
      <c r="F19"/>
    </row>
    <row r="20">
      <c r="A20" t="s">
        <v>76</v>
      </c>
      <c r="B20">
        <v>3</v>
      </c>
      <c r="C20" t="s">
        <v>63</v>
      </c>
      <c r="D20" t="s" s="12">
        <v>78</v>
      </c>
      <c r="E20" t="s" s="12"/>
      <c r="F20"/>
    </row>
    <row r="21">
      <c r="A21" t="s">
        <v>76</v>
      </c>
      <c r="B21">
        <v>4</v>
      </c>
      <c r="C21" t="s">
        <v>79</v>
      </c>
      <c r="D21" t="s" s="12">
        <v>80</v>
      </c>
      <c r="E21" t="s" s="12"/>
      <c r="F2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81</v>
      </c>
      <c r="B1" t="s" s="7">
        <v>82</v>
      </c>
      <c r="C1" t="s" s="7">
        <v>83</v>
      </c>
      <c r="D1" t="s" s="7">
        <v>84</v>
      </c>
      <c r="E1" t="s" s="7">
        <v>10</v>
      </c>
    </row>
    <row r="2">
      <c r="A2">
        <v>0</v>
      </c>
      <c r="B2" t="s">
        <v>43</v>
      </c>
      <c r="C2" t="s">
        <v>85</v>
      </c>
      <c r="D2" s="6">
        <f>'Besoins'!$B$2*10</f>
        <v>10</v>
      </c>
      <c r="E2" t="s">
        <v>3</v>
      </c>
    </row>
    <row r="3">
      <c r="A3">
        <v>1</v>
      </c>
      <c r="B3" t="s">
        <v>86</v>
      </c>
      <c r="C3" t="s">
        <v>85</v>
      </c>
      <c r="D3" s="6">
        <f>'Besoins'!$B$2*0.51</f>
        <v>0.51</v>
      </c>
      <c r="E3" t="s">
        <v>28</v>
      </c>
    </row>
    <row r="4">
      <c r="A4">
        <v>2</v>
      </c>
      <c r="B4" t="s">
        <v>87</v>
      </c>
      <c r="C4" t="s">
        <v>88</v>
      </c>
      <c r="D4" s="6">
        <f>'Besoins'!$B$2*4.5333333333</f>
        <v>4.533333</v>
      </c>
      <c r="E4" t="s">
        <v>3</v>
      </c>
    </row>
    <row r="5">
      <c r="A5">
        <v>2</v>
      </c>
      <c r="B5" t="s">
        <v>89</v>
      </c>
      <c r="C5" t="s">
        <v>90</v>
      </c>
      <c r="D5" s="6">
        <f>'Besoins'!$B$2*0.1416666667</f>
        <v>0.141667</v>
      </c>
      <c r="E5" t="s">
        <v>28</v>
      </c>
    </row>
    <row r="6">
      <c r="A6">
        <v>2</v>
      </c>
      <c r="B6" t="s">
        <v>91</v>
      </c>
      <c r="C6" t="s">
        <v>90</v>
      </c>
      <c r="D6" s="6">
        <f>'Besoins'!$B$2*0.1416666667</f>
        <v>0.141667</v>
      </c>
      <c r="E6" t="s">
        <v>28</v>
      </c>
    </row>
    <row r="7">
      <c r="A7">
        <v>1</v>
      </c>
      <c r="B7" t="s">
        <v>92</v>
      </c>
      <c r="C7" t="s">
        <v>90</v>
      </c>
      <c r="D7" s="6">
        <f>'Besoins'!$B$2*0.05</f>
        <v>0.05</v>
      </c>
      <c r="E7" t="s">
        <v>15</v>
      </c>
    </row>
    <row r="8">
      <c r="A8">
        <v>1</v>
      </c>
      <c r="B8" t="s">
        <v>93</v>
      </c>
      <c r="C8" t="s">
        <v>85</v>
      </c>
      <c r="D8" s="6">
        <f>'Besoins'!$B$2*1.155</f>
        <v>1.155</v>
      </c>
      <c r="E8" t="s">
        <v>28</v>
      </c>
    </row>
    <row r="9">
      <c r="A9">
        <v>2</v>
      </c>
      <c r="B9" t="s">
        <v>94</v>
      </c>
      <c r="C9" t="s">
        <v>90</v>
      </c>
      <c r="D9" s="6">
        <f>'Besoins'!$B$2*0.8191489362</f>
        <v>0.819149</v>
      </c>
      <c r="E9" t="s">
        <v>15</v>
      </c>
    </row>
    <row r="10">
      <c r="A10">
        <v>2</v>
      </c>
      <c r="B10" t="s">
        <v>95</v>
      </c>
      <c r="C10" t="s">
        <v>88</v>
      </c>
      <c r="D10" s="6">
        <f>'Besoins'!$B$2*0.1310638298</f>
        <v>0.131064</v>
      </c>
      <c r="E10" t="s">
        <v>28</v>
      </c>
    </row>
    <row r="11">
      <c r="A11">
        <v>2</v>
      </c>
      <c r="B11" t="s">
        <v>91</v>
      </c>
      <c r="C11" t="s">
        <v>90</v>
      </c>
      <c r="D11" s="6">
        <f>'Besoins'!$B$2*0.204787234</f>
        <v>0.204787</v>
      </c>
      <c r="E11" t="s">
        <v>28</v>
      </c>
    </row>
    <row r="12">
      <c r="A12">
        <v>2</v>
      </c>
      <c r="B12" t="s">
        <v>96</v>
      </c>
      <c r="C12" t="s">
        <v>90</v>
      </c>
      <c r="D12" s="6">
        <f>'Besoins'!$B$2*0.8191489362</f>
        <v>0.819149</v>
      </c>
      <c r="E12" t="s">
        <v>3</v>
      </c>
    </row>
    <row r="13">
      <c r="A13">
        <v>1</v>
      </c>
      <c r="B13" t="s">
        <v>97</v>
      </c>
      <c r="C13" t="s">
        <v>85</v>
      </c>
      <c r="D13" s="6">
        <f>'Besoins'!$B$2*0.75</f>
        <v>0.75</v>
      </c>
      <c r="E13" t="s">
        <v>28</v>
      </c>
    </row>
    <row r="14">
      <c r="A14">
        <v>2</v>
      </c>
      <c r="B14" t="s">
        <v>98</v>
      </c>
      <c r="C14" t="s">
        <v>88</v>
      </c>
      <c r="D14" s="6">
        <f>'Besoins'!$B$2*0.234375</f>
        <v>0.234375</v>
      </c>
      <c r="E14" t="s">
        <v>28</v>
      </c>
    </row>
    <row r="15">
      <c r="A15">
        <v>2</v>
      </c>
      <c r="B15" t="s">
        <v>91</v>
      </c>
      <c r="C15" t="s">
        <v>90</v>
      </c>
      <c r="D15" s="6">
        <f>'Besoins'!$B$2*0.46875</f>
        <v>0.46875</v>
      </c>
      <c r="E15" t="s">
        <v>28</v>
      </c>
    </row>
    <row r="16">
      <c r="A16">
        <v>2</v>
      </c>
      <c r="B16" t="s">
        <v>99</v>
      </c>
      <c r="C16" t="s">
        <v>90</v>
      </c>
      <c r="D16" s="6">
        <f>'Besoins'!$B$2*0.046875</f>
        <v>0.046875</v>
      </c>
      <c r="E16" t="s">
        <v>15</v>
      </c>
    </row>
    <row r="17">
      <c r="A17">
        <v>1</v>
      </c>
      <c r="B17" t="s">
        <v>100</v>
      </c>
      <c r="C17" t="s">
        <v>90</v>
      </c>
      <c r="D17" s="6">
        <f>'Besoins'!$B$2*0.04</f>
        <v>0.04</v>
      </c>
      <c r="E17" t="s">
        <v>28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</cols>
  <sheetData>
    <row r="1" customHeight="1" ht="24">
      <c r="A1" t="s" s="2">
        <v>101</v>
      </c>
      <c r="B1"/>
      <c r="C1"/>
      <c r="D1"/>
    </row>
    <row r="2">
      <c r="A2" t="str" s="13">
        <f>"DE_OMEL-NORV · CUI.DESSERTS · référence : "&amp;Besoins!B3&amp;" "&amp;Besoins!C3&amp;" · multiplicateur réglable sur la feuille ""Besoins"""</f>
        <v>DE_OMEL-NORV · CUI.DESSERTS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102</v>
      </c>
      <c r="B4"/>
      <c r="C4"/>
      <c r="D4"/>
    </row>
    <row r="5">
      <c r="A5" t="s" s="15">
        <v>103</v>
      </c>
      <c r="B5" t="str" s="12">
        <f>"[CONFECTIONNER] "&amp;Procedure!D2</f>
        <v>[CONFECTIONNER] Confectionner la genoise. Cuire en moule rectangulaire ou carre.</v>
      </c>
      <c r="C5"/>
      <c r="D5"/>
    </row>
    <row r="6">
      <c r="A6" t="s" s="15">
        <v>104</v>
      </c>
      <c r="B6" t="str" s="12">
        <f>"[CONFECTIONNER] "&amp;Procedure!D3</f>
        <v>[CONFECTIONNER] Confectionner la creme anglaise. Turbiner en glace.</v>
      </c>
      <c r="C6"/>
      <c r="D6"/>
    </row>
    <row r="7">
      <c r="A7" t="s" s="15">
        <v>105</v>
      </c>
      <c r="B7" t="str" s="12">
        <f>"[MONTER] "&amp;Procedure!D4</f>
        <v>[MONTER] Monter. Abaisse de genoise punchee, couche de glace, congeler.</v>
      </c>
      <c r="C7"/>
      <c r="D7"/>
    </row>
    <row r="8">
      <c r="A8" t="s" s="15">
        <v>106</v>
      </c>
      <c r="B8" t="str" s="12">
        <f>"[CONFECTIONNER] "&amp;Procedure!D5</f>
        <v>[CONFECTIONNER] Confectionner la meringue italienne. Masquer entierement a la spatule.</v>
      </c>
      <c r="C8"/>
      <c r="D8"/>
    </row>
    <row r="9">
      <c r="A9" t="s" s="15">
        <v>107</v>
      </c>
      <c r="B9" t="str" s="12">
        <f>"[DÉCORER] "&amp;Procedure!D6</f>
        <v>[DÉCORER] Decorer. Poche douille cannelee, sucre glace.</v>
      </c>
      <c r="C9"/>
      <c r="D9"/>
    </row>
    <row r="10">
      <c r="A10" t="s" s="15">
        <v>108</v>
      </c>
      <c r="B10" t="str" s="12">
        <f>"[PASSER] "&amp;Procedure!D7</f>
        <v>[PASSER] Passer au four tres chaud. 240 degres, 1 min environ, servir aussitot.</v>
      </c>
      <c r="C10"/>
      <c r="D10"/>
    </row>
    <row r="11">
      <c r="A11"/>
      <c r="B11"/>
      <c r="C11"/>
      <c r="D11"/>
    </row>
    <row r="12">
      <c r="A12" t="s" s="14">
        <v>109</v>
      </c>
      <c r="B12"/>
      <c r="C12"/>
      <c r="D12"/>
    </row>
    <row r="13">
      <c r="A13" t="s" s="15">
        <v>103</v>
      </c>
      <c r="B13" t="str" s="12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5">
        <v>104</v>
      </c>
      <c r="B14" t="str" s="12">
        <f>"[MÉLANGER] "&amp;Procedure!D9</f>
        <v>[MÉLANGER] Melanger sucre et oeufs entiers. Fouetter au bain-marie sans depasser 48 degres.</v>
      </c>
      <c r="C14"/>
      <c r="D14"/>
    </row>
    <row r="15">
      <c r="A15" t="s" s="15">
        <v>105</v>
      </c>
      <c r="B15" t="str" s="12">
        <f>"[FOUETTER] "&amp;Procedure!D10</f>
        <v>[FOUETTER] Fouetter jusqu'au ruban. Poursuivre hors du bain-marie jusqu'a refroidissement complet.</v>
      </c>
      <c r="C15"/>
      <c r="D15"/>
    </row>
    <row r="16">
      <c r="A16" t="s" s="15">
        <v>106</v>
      </c>
      <c r="B16" t="str" s="12">
        <f>"[INCORPORER] "&amp;Procedure!D11</f>
        <v>[INCORPORER] Incorporer la farine. Ajouter la farine tamisee en pluie, melanger delicatement a la spatule.</v>
      </c>
      <c r="C16"/>
      <c r="D16"/>
    </row>
    <row r="17">
      <c r="A17" t="s" s="15">
        <v>107</v>
      </c>
      <c r="B17" t="str" s="12">
        <f>"[CUIRE] "&amp;Procedure!D12</f>
        <v>[CUIRE] Mouler et cuire. Chemiser le moule (beurre+farine), garnir aux 3/4 de la hauteur, cuire 20 a 30 min.</v>
      </c>
      <c r="C17"/>
      <c r="D17"/>
    </row>
    <row r="18">
      <c r="A18"/>
      <c r="B18"/>
      <c r="C18"/>
      <c r="D18"/>
    </row>
    <row r="19">
      <c r="A19" t="s" s="14">
        <v>110</v>
      </c>
      <c r="B19"/>
      <c r="C19"/>
      <c r="D19"/>
    </row>
    <row r="20">
      <c r="A20" t="s" s="15">
        <v>103</v>
      </c>
      <c r="B20" t="str" s="12">
        <f>"[METTRE EN PLACE] "&amp;Procedure!D13</f>
        <v>[METTRE EN PLACE] Mettre en place le poste de travail. Denrees, materiels de preparation, de cuisson et de dressage.</v>
      </c>
      <c r="C20"/>
      <c r="D20"/>
    </row>
    <row r="21">
      <c r="A21" t="s" s="15">
        <v>104</v>
      </c>
      <c r="B21" t="str" s="12">
        <f>"[BOUILLIR] "&amp;Procedure!D14</f>
        <v>[BOUILLIR] Bouillir le lait. Avec la vanille.</v>
      </c>
      <c r="C21"/>
      <c r="D21"/>
    </row>
    <row r="22">
      <c r="A22" t="s" s="15">
        <v>105</v>
      </c>
      <c r="B22" t="str" s="12">
        <f>"[BLANCHIR] "&amp;Procedure!D15</f>
        <v>[BLANCHIR] Blanchir les jaunes. Avec le sucre.</v>
      </c>
      <c r="C22"/>
      <c r="D22"/>
    </row>
    <row r="23">
      <c r="A23" t="s" s="15">
        <v>106</v>
      </c>
      <c r="B23" t="str" s="12">
        <f>"[TEMPÉRER] "&amp;Procedure!D16</f>
        <v>[TEMPÉRER] Tempérer et cuire. Verser le lait chaud sur les jaunes, cuire a 84 degres en remuant sans cesse.</v>
      </c>
      <c r="C23"/>
      <c r="D23"/>
    </row>
    <row r="24">
      <c r="A24" t="s" s="15">
        <v>107</v>
      </c>
      <c r="B24" t="str" s="12">
        <f>"[REFROIDIR] "&amp;Procedure!D17</f>
        <v>[REFROIDIR] Chinoiser et refroidir. Sangler rapidement sur glace, reserver au froid 24h maximum.</v>
      </c>
      <c r="C24"/>
      <c r="D24"/>
    </row>
    <row r="25">
      <c r="A25"/>
      <c r="B25"/>
      <c r="C25"/>
      <c r="D25"/>
    </row>
    <row r="26">
      <c r="A26" t="s" s="14">
        <v>111</v>
      </c>
      <c r="B26"/>
      <c r="C26"/>
      <c r="D26"/>
    </row>
    <row r="27">
      <c r="A27" t="s" s="15">
        <v>103</v>
      </c>
      <c r="B27" t="str" s="12">
        <f>"[METTRE EN PLACE] "&amp;Procedure!D18</f>
        <v>[METTRE EN PLACE] Mettre en place le poste de travail. Denrees, materiels de preparation, de cuisson et de dressage.</v>
      </c>
      <c r="C27"/>
      <c r="D27"/>
    </row>
    <row r="28">
      <c r="A28" t="s" s="15">
        <v>104</v>
      </c>
      <c r="B28" t="str" s="12">
        <f>"[MONTER] "&amp;Procedure!D19</f>
        <v>[MONTER] Monter les blancs doucement. Debut de montage au fouet.</v>
      </c>
      <c r="C28"/>
      <c r="D28"/>
    </row>
    <row r="29">
      <c r="A29" t="s" s="15">
        <v>105</v>
      </c>
      <c r="B29" t="str" s="12">
        <f>"[CUIRE] "&amp;Procedure!D20</f>
        <v>[CUIRE] Cuire le sucre au boule. 118 degres avec l'eau.</v>
      </c>
      <c r="C29"/>
      <c r="D29"/>
    </row>
    <row r="30">
      <c r="A30" t="s" s="15">
        <v>106</v>
      </c>
      <c r="B30" t="str" s="12">
        <f>"[VERSER] "&amp;Procedure!D21</f>
        <v>[VERSER] Verser sur les blancs. En filet, fouetter jusqu'a complet refroidissement.</v>
      </c>
      <c r="C30"/>
      <c r="D30"/>
    </row>
    <row r="31">
      <c r="A31"/>
      <c r="B31"/>
      <c r="C31"/>
      <c r="D31"/>
    </row>
    <row r="32">
      <c r="A32" t="s" s="16">
        <v>112</v>
      </c>
      <c r="B32"/>
      <c r="C32"/>
      <c r="D32"/>
    </row>
  </sheetData>
  <sheetProtection sheet="1"/>
  <mergeCells count="27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B20:D20"/>
    <mergeCell ref="B21:D21"/>
    <mergeCell ref="B22:D22"/>
    <mergeCell ref="B23:D23"/>
    <mergeCell ref="B24:D24"/>
    <mergeCell ref="A26:D26"/>
    <mergeCell ref="B27:D27"/>
    <mergeCell ref="B28:D28"/>
    <mergeCell ref="B29:D29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2026-08-01T00:42:00Z</dcterms:created>
  <dc:title>Omelette norvégienne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2026-08-01T00:42:00Z</dcterms:modified>
  <cp:revision>1</cp:revision>
</cp:coreProperties>
</file>