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<sst xmlns="http://schemas.openxmlformats.org/spreadsheetml/2006/main" count="113" uniqueCount="113">
  <si>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</si>
  <si>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</si>
  <si>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</si>
  <si>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</si>
  <si>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</si>
  <si>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</si>
  <si>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</si>
  <si>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</si>
  <si>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</si>
  <si>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</si>
  <si>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</si>
  <si>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</si>
  <si>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</si>
  <si>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</si>
  <si>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</si>
  <si>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</si>
  <si>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</si>
  <si>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</si>
  <si>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</si>
  <si>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</si>
  <si>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</si>
  <si>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</si>
  <si>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</si>
  <si>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</si>
  <si>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</si>
  <si>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</si>
  <si>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</si>
  <si>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</si>
  <si>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</si>
  <si>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</si>
  <si>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</si>
  <si>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</si>
  <si>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</si>
  <si>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</si>
  <si>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</si>
  <si>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</si>
  <si>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</si>
  <si>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</si>
  <si>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</si>
  <si>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</si>
  <si>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</si>
  <si>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</si>
  <si>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</si>
  <si>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</si>
  <si>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</si>
  <si>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</si>
  <si>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</si>
  <si>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</si>
  <si>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</si>
  <si>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</si>
  <si>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</si>
  <si>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</si>
  <si>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</si>
  <si>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</si>
  <si>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</si>
  <si>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</si>
  <si>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(BPI cuisine)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</si>
  <si>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</si>
  <si>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</si>
  <si>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</si>
  <si>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</si>
  <si>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</si>
  <si>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</si>
  <si>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</si>
  <si>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</si>
  <si>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</si>
  <si>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</si>
  <si>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</si>
  <si>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</si>
  <si>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</si>
  <si>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</si>
  <si>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</si>
  <si>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</si>
  <si>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</si>
  <si>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</si>
  <si>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</si>
  <si>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</si>
  <si>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</si>
  <si>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</si>
  <si>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</si>
  <si>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</si>
  <si>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</si>
  <si>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</si>
  <si>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</si>
  <si>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</si>
  <si>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</si>
  <si>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</si>
  <si>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</si>
  <si>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Bouillon de Volaille (réduit)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</si>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</sst>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E7*0.489836</f>
        <v>0.019593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E9*0.003</f>
        <v>0.0015</v>
      </c>
    </row>
    <row r="10">
      <c r="A10" t="s">
        <v>22</v>
      </c>
      <c r="B10" t="s">
        <v>23</v>
      </c>
      <c r="C10" t="s">
        <v>24</v>
      </c>
      <c r="D10" s="4">
        <v>0.000167</v>
      </c>
      <c r="E10" s="6">
        <f>D10*$B$2</f>
        <v>0.000167</v>
      </c>
      <c r="F10" t="s">
        <v>15</v>
      </c>
      <c r="G10" s="9">
        <f>E10*12.4750499002</f>
        <v>0.002083</v>
      </c>
    </row>
    <row r="11">
      <c r="A11" t="s">
        <v>25</v>
      </c>
      <c r="B11" t="s">
        <v>26</v>
      </c>
      <c r="C11" t="s">
        <v>27</v>
      </c>
      <c r="D11" s="4">
        <v>0.000167</v>
      </c>
      <c r="E11" s="6">
        <f>D11*$B$2</f>
        <v>0.000167</v>
      </c>
      <c r="F11" t="s">
        <v>15</v>
      </c>
      <c r="G11" s="9">
        <f>E11*13.9720558882</f>
        <v>0.002333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3</v>
      </c>
      <c r="G12" s="9">
        <f>E12*2.85</f>
        <v>0.57</v>
      </c>
    </row>
    <row r="13">
      <c r="A13" t="s">
        <v>31</v>
      </c>
      <c r="B13" t="s">
        <v>32</v>
      </c>
      <c r="C13" t="s">
        <v>33</v>
      </c>
      <c r="D13" s="4">
        <v>0.016667</v>
      </c>
      <c r="E13" s="6">
        <f>D13*$B$2</f>
        <v>0.016667</v>
      </c>
      <c r="F13" t="s">
        <v>34</v>
      </c>
      <c r="G13" s="9">
        <f>E13*1.7999640007</f>
        <v>0.03</v>
      </c>
    </row>
    <row r="14">
      <c r="A14" t="s">
        <v>35</v>
      </c>
      <c r="B14" t="s">
        <v>36</v>
      </c>
      <c r="C14" t="s">
        <v>33</v>
      </c>
      <c r="D14" s="4">
        <v>0.013333</v>
      </c>
      <c r="E14" s="6">
        <f>D14*$B$2</f>
        <v>0.013333</v>
      </c>
      <c r="F14" t="s">
        <v>15</v>
      </c>
      <c r="G14" s="9">
        <f>E14*1.8000450011</f>
        <v>0.024</v>
      </c>
    </row>
    <row r="15">
      <c r="A15" t="s">
        <v>37</v>
      </c>
      <c r="B15" t="s">
        <v>38</v>
      </c>
      <c r="C15" t="s">
        <v>33</v>
      </c>
      <c r="D15" s="4">
        <v>0.016667</v>
      </c>
      <c r="E15" s="6">
        <f>D15*$B$2</f>
        <v>0.016667</v>
      </c>
      <c r="F15" t="s">
        <v>15</v>
      </c>
      <c r="G15" s="9">
        <f>E15*0.3999920002</f>
        <v>0.006667</v>
      </c>
    </row>
    <row r="16">
      <c r="A16" t="s">
        <v>39</v>
      </c>
      <c r="B16" t="s">
        <v>40</v>
      </c>
      <c r="C16" t="s">
        <v>33</v>
      </c>
      <c r="D16" s="4">
        <v>0.033333</v>
      </c>
      <c r="E16" s="6">
        <f>D16*$B$2</f>
        <v>0.033333</v>
      </c>
      <c r="F16" t="s">
        <v>15</v>
      </c>
      <c r="G16" s="9">
        <f>E16*0.9000090001</f>
        <v>0.03</v>
      </c>
    </row>
    <row r="17">
      <c r="A17" t="s">
        <v>41</v>
      </c>
      <c r="B17" t="s">
        <v>42</v>
      </c>
      <c r="C17" t="s">
        <v>43</v>
      </c>
      <c r="D17" s="4">
        <v>0.000167</v>
      </c>
      <c r="E17" s="6">
        <f>D17*$B$2</f>
        <v>0.000167</v>
      </c>
      <c r="F17" t="s">
        <v>15</v>
      </c>
      <c r="G17" s="9">
        <f>E17*0.3493013972</f>
        <v>0.000058</v>
      </c>
    </row>
    <row r="18">
      <c r="A18" t="s" s="8">
        <v>44</v>
      </c>
      <c r="B18" t="s">
        <v>45</v>
      </c>
      <c r="C18" t="s">
        <v>46</v>
      </c>
      <c r="D18" s="4">
        <v>0.166667</v>
      </c>
      <c r="E18" s="6">
        <f>D18*$B$2</f>
        <v>0.166667</v>
      </c>
      <c r="F18" t="s">
        <v>15</v>
      </c>
      <c r="G18" s="9">
        <f>E18*2.499995</f>
        <v>0.416667</v>
      </c>
    </row>
    <row r="19">
      <c r="A19" t="s" s="8">
        <v>47</v>
      </c>
      <c r="B19" t="s">
        <v>48</v>
      </c>
      <c r="C19" t="s">
        <v>46</v>
      </c>
      <c r="D19" s="4">
        <v>0.166667</v>
      </c>
      <c r="E19" s="6">
        <f>D19*$B$2</f>
        <v>0.166667</v>
      </c>
      <c r="F19" t="s">
        <v>15</v>
      </c>
      <c r="G19" s="9">
        <f>E19*1.7999964</f>
        <v>0.3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 t="s">
        <v>61</v>
      </c>
    </row>
    <row r="4">
      <c r="A4" t="s">
        <v>56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64</v>
      </c>
      <c r="B5">
        <v>1</v>
      </c>
      <c r="C5" t="s">
        <v>65</v>
      </c>
      <c r="D5" t="s" s="12">
        <v>66</v>
      </c>
      <c r="E5" t="s" s="12"/>
      <c r="F5" t="s">
        <v>67</v>
      </c>
    </row>
    <row r="6">
      <c r="A6" t="s">
        <v>64</v>
      </c>
      <c r="B6">
        <v>2</v>
      </c>
      <c r="C6" t="s">
        <v>68</v>
      </c>
      <c r="D6" t="s" s="12">
        <v>69</v>
      </c>
      <c r="E6" t="s" s="12"/>
      <c r="F6"/>
    </row>
    <row r="7">
      <c r="A7" t="s">
        <v>64</v>
      </c>
      <c r="B7">
        <v>3</v>
      </c>
      <c r="C7" t="s">
        <v>70</v>
      </c>
      <c r="D7" t="s" s="12">
        <v>71</v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>
        <v>75</v>
      </c>
      <c r="F8"/>
    </row>
    <row r="9">
      <c r="A9" t="s">
        <v>72</v>
      </c>
      <c r="B9">
        <v>2</v>
      </c>
      <c r="C9" t="s">
        <v>76</v>
      </c>
      <c r="D9" t="s" s="12">
        <v>77</v>
      </c>
      <c r="E9" t="s" s="12">
        <v>78</v>
      </c>
      <c r="F9"/>
    </row>
    <row r="10">
      <c r="A10" t="s">
        <v>72</v>
      </c>
      <c r="B10">
        <v>3</v>
      </c>
      <c r="C10" t="s">
        <v>79</v>
      </c>
      <c r="D10" t="s" s="12">
        <v>80</v>
      </c>
      <c r="E10" t="s" s="12">
        <v>81</v>
      </c>
      <c r="F10"/>
    </row>
    <row r="11">
      <c r="A11" t="s">
        <v>72</v>
      </c>
      <c r="B11">
        <v>4</v>
      </c>
      <c r="C11" t="s">
        <v>59</v>
      </c>
      <c r="D11" t="s" s="12">
        <v>82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56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'Besoins'!$B$2*0.5</f>
        <v>0.5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'Besoins'!$B$2*0.5</f>
        <v>0.5</v>
      </c>
      <c r="E4" t="s">
        <v>3</v>
      </c>
    </row>
    <row r="5">
      <c r="A5">
        <v>3</v>
      </c>
      <c r="B5" t="s">
        <v>90</v>
      </c>
      <c r="C5" t="s">
        <v>91</v>
      </c>
      <c r="D5" s="6">
        <f>'Besoins'!$B$2*0.5</f>
        <v>0.5</v>
      </c>
      <c r="E5" t="s">
        <v>3</v>
      </c>
    </row>
    <row r="6">
      <c r="A6">
        <v>3</v>
      </c>
      <c r="B6" t="s">
        <v>92</v>
      </c>
      <c r="C6" t="s">
        <v>91</v>
      </c>
      <c r="D6" s="6">
        <f>'Besoins'!$B$2*0.1666666667</f>
        <v>0.166667</v>
      </c>
      <c r="E6" t="s">
        <v>15</v>
      </c>
    </row>
    <row r="7">
      <c r="A7">
        <v>3</v>
      </c>
      <c r="B7" t="s">
        <v>93</v>
      </c>
      <c r="C7" t="s">
        <v>91</v>
      </c>
      <c r="D7" s="6">
        <f>'Besoins'!$B$2*0.1666666667</f>
        <v>0.166667</v>
      </c>
      <c r="E7" t="s">
        <v>15</v>
      </c>
    </row>
    <row r="8">
      <c r="A8">
        <v>3</v>
      </c>
      <c r="B8" t="s">
        <v>94</v>
      </c>
      <c r="C8" t="s">
        <v>91</v>
      </c>
      <c r="D8" s="6">
        <f>'Besoins'!$B$2*0.0166666667</f>
        <v>0.016667</v>
      </c>
      <c r="E8" t="s">
        <v>15</v>
      </c>
    </row>
    <row r="9">
      <c r="A9">
        <v>3</v>
      </c>
      <c r="B9" t="s">
        <v>95</v>
      </c>
      <c r="C9" t="s">
        <v>91</v>
      </c>
      <c r="D9" s="6">
        <f>'Besoins'!$B$2*0.0166666667</f>
        <v>0.016667</v>
      </c>
      <c r="E9" t="s">
        <v>15</v>
      </c>
    </row>
    <row r="10">
      <c r="A10">
        <v>3</v>
      </c>
      <c r="B10" t="s">
        <v>96</v>
      </c>
      <c r="C10" t="s">
        <v>91</v>
      </c>
      <c r="D10" s="6">
        <f>'Besoins'!$B$2*0.0333333333</f>
        <v>0.033333</v>
      </c>
      <c r="E10" t="s">
        <v>15</v>
      </c>
    </row>
    <row r="11">
      <c r="A11">
        <v>3</v>
      </c>
      <c r="B11" t="s">
        <v>97</v>
      </c>
      <c r="C11" t="s">
        <v>91</v>
      </c>
      <c r="D11" s="6">
        <f>'Besoins'!$B$2*0.0133333333</f>
        <v>0.013333</v>
      </c>
      <c r="E11" t="s">
        <v>15</v>
      </c>
    </row>
    <row r="12">
      <c r="A12">
        <v>3</v>
      </c>
      <c r="B12" t="s">
        <v>98</v>
      </c>
      <c r="C12" t="s">
        <v>91</v>
      </c>
      <c r="D12" s="6">
        <f>'Besoins'!$B$2*0.0001666667</f>
        <v>0.000167</v>
      </c>
      <c r="E12" t="s">
        <v>15</v>
      </c>
    </row>
    <row r="13">
      <c r="A13">
        <v>3</v>
      </c>
      <c r="B13" t="s">
        <v>99</v>
      </c>
      <c r="C13" t="s">
        <v>91</v>
      </c>
      <c r="D13" s="6">
        <f>'Besoins'!$B$2*0.0001666667</f>
        <v>0.000167</v>
      </c>
      <c r="E13" t="s">
        <v>15</v>
      </c>
    </row>
    <row r="14">
      <c r="A14">
        <v>3</v>
      </c>
      <c r="B14" t="s">
        <v>100</v>
      </c>
      <c r="C14" t="s">
        <v>91</v>
      </c>
      <c r="D14" s="6">
        <f>'Besoins'!$B$2*0.0001666667</f>
        <v>0.000167</v>
      </c>
      <c r="E14" t="s">
        <v>15</v>
      </c>
    </row>
    <row r="15">
      <c r="A15">
        <v>1</v>
      </c>
      <c r="B15" t="s">
        <v>101</v>
      </c>
      <c r="C15" t="s">
        <v>91</v>
      </c>
      <c r="D15" s="6">
        <f>'Besoins'!$B$2*0.2</f>
        <v>0.2</v>
      </c>
      <c r="E15" t="s">
        <v>3</v>
      </c>
    </row>
    <row r="16">
      <c r="A16">
        <v>1</v>
      </c>
      <c r="B16" t="s">
        <v>102</v>
      </c>
      <c r="C16" t="s">
        <v>91</v>
      </c>
      <c r="D16" s="6">
        <f>'Besoins'!$B$2*0.04</f>
        <v>0.04</v>
      </c>
      <c r="E16" t="s">
        <v>15</v>
      </c>
    </row>
    <row r="17">
      <c r="A17">
        <v>1</v>
      </c>
      <c r="B17" t="s">
        <v>103</v>
      </c>
      <c r="C17" t="s">
        <v>91</v>
      </c>
      <c r="D17" s="6">
        <f>'Besoins'!$B$2*0.04</f>
        <v>0.04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"[RÉALISER] "&amp;Procedure!D2</f>
        <v>[RÉALISER] Réaliser un roux blond avec beurre + farine.</v>
      </c>
      <c r="C5"/>
      <c r="D5"/>
    </row>
    <row r="6">
      <c r="A6" t="s" s="15">
        <v>107</v>
      </c>
      <c r="B6" t="str" s="12">
        <f>"[MOUILLER] "&amp;Procedure!D3</f>
        <v>[MOUILLER] Mouiller fond blanc, cuire 20 min. Ajouter crème, réduire à consistance nappante.</v>
      </c>
      <c r="C6"/>
      <c r="D6"/>
    </row>
    <row r="7">
      <c r="A7" t="s" s="15">
        <v>108</v>
      </c>
      <c r="B7" t="str" s="12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4">
        <v>109</v>
      </c>
      <c r="B9"/>
      <c r="C9"/>
      <c r="D9"/>
    </row>
    <row r="10">
      <c r="A10" t="s" s="15">
        <v>106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107</v>
      </c>
      <c r="B11" t="str" s="12">
        <f>"[PASSER] "&amp;Procedure!D6</f>
        <v>[PASSER] Passer le fond au chinois étamine</v>
      </c>
      <c r="C11"/>
      <c r="D11"/>
    </row>
    <row r="12">
      <c r="A12" t="s" s="15">
        <v>108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110</v>
      </c>
      <c r="B14"/>
      <c r="C14"/>
      <c r="D14"/>
    </row>
    <row r="15">
      <c r="A15" t="s" s="15">
        <v>106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107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108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111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