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<sst xmlns="http://schemas.openxmlformats.org/spreadsheetml/2006/main" count="60" uniqueCount="60">
  <si>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</si>
  <si>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</si>
  <si>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</si>
  <si>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</si>
  <si>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</si>
  <si>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</si>
  <si>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</si>
  <si>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</si>
  <si>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</si>
  <si>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</si>
  <si>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</si>
  <si>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</si>
  <si>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</si>
  <si>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</si>
  <si>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</si>
  <si>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</si>
  <si>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</si>
  <si>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</si>
  <si>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</si>
  <si>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</si>
  <si>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</si>
  <si>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</si>
  <si>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</si>
  <si>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</si>
  <si>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</si>
  <si>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</si>
  <si>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</si>
  <si>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</si>
  <si>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</si>
  <si>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</si>
  <si>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</si>
  <si>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</si>
  <si>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</si>
  <si>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</si>
  <si>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</si>
  <si>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</si>
  <si>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</si>
  <si>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</si>
  <si>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CROISSANT (PIÈCE)</t>
  </si>
  <si>
    <t>PÂTE À CROISSANT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</si>
  <si>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</si>
  <si>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</si>
  <si>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</si>
  <si>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</si>
  <si>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</si>
  <si>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</si>
  <si>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CROISSANT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</si>
  <si>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</si>
  <si>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</si>
  <si>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</si>
  <si>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</si>
  <si>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</si>
  <si>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</si>
  <si>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LAIT</t>
  </si>
  <si>
    <t xml:space="preserve">        ↳ BEURRE</t>
  </si>
  <si>
    <t>Fiche technique — CROISSANT (PIÈCE)</t>
  </si>
  <si>
    <t>CROISSANT (PIÈCE)  00000815</t>
  </si>
  <si>
    <t>↳ PÂTE À CROISSANT  00000814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</si>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</sst>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2.245</v>
      </c>
      <c r="C3" t="s" s="5">
        <v>3</v>
      </c>
      <c r="D3"/>
      <c r="E3"/>
      <c r="F3"/>
    </row>
    <row r="4">
      <c r="A4" t="s">
        <v>4</v>
      </c>
      <c r="B4" s="6">
        <f>$B$2*B3</f>
        <v>2.245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1.04662</v>
      </c>
      <c r="E7" s="6">
        <f>D7*$B$2</f>
        <v>1.04662</v>
      </c>
      <c r="F7" t="s">
        <v>15</v>
      </c>
      <c r="G7" s="9">
        <f>E7*0.022064001</f>
        <v>0.023093</v>
      </c>
    </row>
    <row r="8">
      <c r="A8" t="s" s="8">
        <v>16</v>
      </c>
      <c r="B8" t="s">
        <v>17</v>
      </c>
      <c r="C8" t="s">
        <v>14</v>
      </c>
      <c r="D8" s="4">
        <v>2.09324</v>
      </c>
      <c r="E8" s="6">
        <f>D8*$B$2</f>
        <v>2.09324</v>
      </c>
      <c r="F8" t="s">
        <v>3</v>
      </c>
      <c r="G8" s="9">
        <f>E8*0.2082400093</f>
        <v>0.435896</v>
      </c>
    </row>
    <row r="9">
      <c r="A9" t="s" s="8">
        <v>18</v>
      </c>
      <c r="B9" t="s">
        <v>19</v>
      </c>
      <c r="C9" t="s">
        <v>20</v>
      </c>
      <c r="D9" s="4">
        <v>0.52331</v>
      </c>
      <c r="E9" s="6">
        <f>D9*$B$2</f>
        <v>0.52331</v>
      </c>
      <c r="F9" t="s">
        <v>15</v>
      </c>
      <c r="G9" s="9">
        <f>E9*3.951400176</f>
        <v>2.067807</v>
      </c>
    </row>
    <row r="10">
      <c r="A10" t="s" s="8">
        <v>21</v>
      </c>
      <c r="B10" t="s">
        <v>22</v>
      </c>
      <c r="C10" t="s">
        <v>23</v>
      </c>
      <c r="D10" s="4">
        <v>0.026166</v>
      </c>
      <c r="E10" s="6">
        <f>D10*$B$2</f>
        <v>0.026166</v>
      </c>
      <c r="F10" t="s">
        <v>15</v>
      </c>
      <c r="G10" s="9">
        <f>E10*0.1864124461</f>
        <v>0.004878</v>
      </c>
    </row>
    <row r="11">
      <c r="A11" t="s" s="8">
        <v>24</v>
      </c>
      <c r="B11" t="s">
        <v>25</v>
      </c>
      <c r="C11" t="s">
        <v>26</v>
      </c>
      <c r="D11" s="4">
        <v>0.52331</v>
      </c>
      <c r="E11" s="6">
        <f>D11*$B$2</f>
        <v>0.52331</v>
      </c>
      <c r="F11" t="s">
        <v>27</v>
      </c>
      <c r="G11" s="9">
        <f>E11*0.5999000267</f>
        <v>0.313934</v>
      </c>
    </row>
    <row r="12">
      <c r="A12" t="s" s="8">
        <v>28</v>
      </c>
      <c r="B12" t="s">
        <v>29</v>
      </c>
      <c r="C12" t="s">
        <v>30</v>
      </c>
      <c r="D12" s="4">
        <v>0.104662</v>
      </c>
      <c r="E12" s="6">
        <f>D12*$B$2</f>
        <v>0.104662</v>
      </c>
      <c r="F12" t="s">
        <v>15</v>
      </c>
      <c r="G12" s="9">
        <f>E12*0.9500000423</f>
        <v>0.099429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38</v>
      </c>
      <c r="C2" t="s">
        <v>45</v>
      </c>
      <c r="D2" s="6">
        <f>'Besoins'!$B$2*2.245</f>
        <v>2.245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'Besoins'!$B$2*2.245</f>
        <v>2.245</v>
      </c>
      <c r="E3" t="s">
        <v>15</v>
      </c>
    </row>
    <row r="4">
      <c r="A4">
        <v>2</v>
      </c>
      <c r="B4" t="s">
        <v>47</v>
      </c>
      <c r="C4" t="s">
        <v>48</v>
      </c>
      <c r="D4" s="6">
        <f>'Besoins'!$B$2*1.0466200466</f>
        <v>1.04662</v>
      </c>
      <c r="E4" t="s">
        <v>15</v>
      </c>
    </row>
    <row r="5">
      <c r="A5">
        <v>2</v>
      </c>
      <c r="B5" t="s">
        <v>49</v>
      </c>
      <c r="C5" t="s">
        <v>48</v>
      </c>
      <c r="D5" s="6">
        <f>'Besoins'!$B$2*0.1046620047</f>
        <v>0.104662</v>
      </c>
      <c r="E5" t="s">
        <v>15</v>
      </c>
    </row>
    <row r="6">
      <c r="A6">
        <v>2</v>
      </c>
      <c r="B6" t="s">
        <v>50</v>
      </c>
      <c r="C6" t="s">
        <v>48</v>
      </c>
      <c r="D6" s="6">
        <f>'Besoins'!$B$2*0.0261655012</f>
        <v>0.026166</v>
      </c>
      <c r="E6" t="s">
        <v>15</v>
      </c>
    </row>
    <row r="7">
      <c r="A7">
        <v>2</v>
      </c>
      <c r="B7" t="s">
        <v>51</v>
      </c>
      <c r="C7" t="s">
        <v>45</v>
      </c>
      <c r="D7" s="6">
        <f>'Besoins'!$B$2*0.0209324009</f>
        <v>0.020932</v>
      </c>
      <c r="E7" t="s">
        <v>15</v>
      </c>
    </row>
    <row r="8">
      <c r="A8">
        <v>3</v>
      </c>
      <c r="B8" t="s">
        <v>52</v>
      </c>
      <c r="C8" t="s">
        <v>48</v>
      </c>
      <c r="D8" s="6">
        <f>'Besoins'!$B$2*2.0932400932</f>
        <v>2.09324</v>
      </c>
      <c r="E8" t="s">
        <v>3</v>
      </c>
    </row>
    <row r="9">
      <c r="A9">
        <v>2</v>
      </c>
      <c r="B9" t="s">
        <v>53</v>
      </c>
      <c r="C9" t="s">
        <v>48</v>
      </c>
      <c r="D9" s="6">
        <f>'Besoins'!$B$2*0.5233100233</f>
        <v>0.52331</v>
      </c>
      <c r="E9" t="s">
        <v>27</v>
      </c>
    </row>
    <row r="10">
      <c r="A10">
        <v>2</v>
      </c>
      <c r="B10" t="s">
        <v>54</v>
      </c>
      <c r="C10" t="s">
        <v>48</v>
      </c>
      <c r="D10" s="6">
        <f>'Besoins'!$B$2*0.5233100233</f>
        <v>0.52331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"00000815 · PAT.INDIVIDUELS · référence : "&amp;Besoins!B3&amp;" "&amp;Besoins!C3&amp;" · multiplicateur réglable sur la feuille ""Besoins"""</f>
        <v>00000815 · PAT.INDIVIDUELS · référence : 2,245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CROISSANT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