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<sst xmlns="http://schemas.openxmlformats.org/spreadsheetml/2006/main" count="79" uniqueCount="79">
  <si>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</si>
  <si>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</si>
  <si>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</si>
  <si>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</si>
  <si>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</si>
  <si>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</si>
  <si>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</si>
  <si>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</si>
  <si>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</si>
  <si>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</si>
  <si>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</si>
  <si>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</si>
  <si>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</si>
  <si>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</si>
  <si>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</si>
  <si>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</si>
  <si>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</si>
  <si>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</si>
  <si>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</si>
  <si>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</si>
  <si>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</si>
  <si>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</si>
  <si>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</si>
  <si>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</si>
  <si>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</si>
  <si>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</si>
  <si>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</si>
  <si>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</si>
  <si>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</si>
  <si>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</si>
  <si>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</si>
  <si>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</si>
  <si>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</si>
  <si>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</si>
  <si>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</si>
  <si>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</si>
  <si>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</si>
  <si>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</si>
  <si>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</si>
  <si>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</si>
  <si>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</si>
  <si>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</si>
  <si>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</si>
  <si>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cocktail (BPI cuisine)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</si>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</sst>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E7*13.3119</f>
        <v>0.266238</v>
      </c>
    </row>
    <row r="8">
      <c r="A8" t="s" s="8">
        <v>15</v>
      </c>
      <c r="B8" t="s">
        <v>16</v>
      </c>
      <c r="C8" t="s">
        <v>17</v>
      </c>
      <c r="D8" s="4">
        <v>0.015</v>
      </c>
      <c r="E8" s="6">
        <f>D8*$B$2</f>
        <v>0.015</v>
      </c>
      <c r="F8" t="s">
        <v>18</v>
      </c>
      <c r="G8" s="9">
        <f>E8*0</f>
        <v>0</v>
      </c>
    </row>
    <row r="9">
      <c r="A9" t="s" s="8">
        <v>19</v>
      </c>
      <c r="B9" t="s">
        <v>20</v>
      </c>
      <c r="C9" t="s">
        <v>17</v>
      </c>
      <c r="D9" s="4">
        <v>0.05</v>
      </c>
      <c r="E9" s="6">
        <f>D9*$B$2</f>
        <v>0.05</v>
      </c>
      <c r="F9">
        <v>3</v>
      </c>
      <c r="G9" s="9">
        <f>E9*0</f>
        <v>0</v>
      </c>
    </row>
    <row r="10">
      <c r="A10" t="s" s="8">
        <v>21</v>
      </c>
      <c r="B10" t="s">
        <v>22</v>
      </c>
      <c r="C10" t="s">
        <v>17</v>
      </c>
      <c r="D10" s="4">
        <v>0.009</v>
      </c>
      <c r="E10" s="6">
        <f>D10*$B$2</f>
        <v>0.009</v>
      </c>
      <c r="F10" t="s">
        <v>18</v>
      </c>
      <c r="G10" s="9">
        <f>E10*0</f>
        <v>0</v>
      </c>
    </row>
    <row r="11">
      <c r="A11" t="s">
        <v>23</v>
      </c>
      <c r="B11" t="s">
        <v>24</v>
      </c>
      <c r="C11" t="s">
        <v>25</v>
      </c>
      <c r="D11" s="4">
        <v>0.0003</v>
      </c>
      <c r="E11" s="6">
        <f>D11*$B$2</f>
        <v>0.0003</v>
      </c>
      <c r="F11" t="s">
        <v>26</v>
      </c>
      <c r="G11" s="9">
        <f>E11*9.8</f>
        <v>0.00294</v>
      </c>
    </row>
    <row r="12">
      <c r="A12" t="s">
        <v>27</v>
      </c>
      <c r="B12" t="s">
        <v>28</v>
      </c>
      <c r="C12" t="s">
        <v>29</v>
      </c>
      <c r="D12" s="4">
        <v>0.3</v>
      </c>
      <c r="E12" s="6">
        <f>D12*$B$2</f>
        <v>0.3</v>
      </c>
      <c r="F12" t="s">
        <v>3</v>
      </c>
      <c r="G12" s="9">
        <f>E12*1.05</f>
        <v>0.315</v>
      </c>
    </row>
    <row r="13">
      <c r="A13" t="s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3</v>
      </c>
      <c r="G13" s="9">
        <f>E13*2.85</f>
        <v>0.1425</v>
      </c>
    </row>
    <row r="14">
      <c r="A14" t="s" s="8">
        <v>33</v>
      </c>
      <c r="B14" t="s">
        <v>34</v>
      </c>
      <c r="C14" t="s">
        <v>35</v>
      </c>
      <c r="D14" s="4">
        <v>0.027</v>
      </c>
      <c r="E14" s="6">
        <f>D14*$B$2</f>
        <v>0.027</v>
      </c>
      <c r="F14" t="s">
        <v>18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48</v>
      </c>
      <c r="B6">
        <v>3</v>
      </c>
      <c r="C6" t="s">
        <v>53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48</v>
      </c>
      <c r="B7">
        <v>4</v>
      </c>
      <c r="C7" t="s">
        <v>54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55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43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'Besoins'!$B$2*0.3</f>
        <v>0.3</v>
      </c>
      <c r="E3" t="s">
        <v>3</v>
      </c>
    </row>
    <row r="4">
      <c r="A4">
        <v>2</v>
      </c>
      <c r="B4" t="s">
        <v>62</v>
      </c>
      <c r="C4" t="s">
        <v>63</v>
      </c>
      <c r="D4" s="6">
        <f>'Besoins'!$B$2*0.3</f>
        <v>0.3</v>
      </c>
      <c r="E4" t="s">
        <v>3</v>
      </c>
    </row>
    <row r="5">
      <c r="A5">
        <v>2</v>
      </c>
      <c r="B5" t="s">
        <v>64</v>
      </c>
      <c r="C5" t="s">
        <v>63</v>
      </c>
      <c r="D5" s="6">
        <f>'Besoins'!$B$2*0.027</f>
        <v>0.027</v>
      </c>
      <c r="E5" t="s">
        <v>26</v>
      </c>
    </row>
    <row r="6">
      <c r="A6">
        <v>2</v>
      </c>
      <c r="B6" t="s">
        <v>65</v>
      </c>
      <c r="C6" t="s">
        <v>63</v>
      </c>
      <c r="D6" s="6">
        <f>'Besoins'!$B$2*0.015</f>
        <v>0.015</v>
      </c>
      <c r="E6" t="s">
        <v>26</v>
      </c>
    </row>
    <row r="7">
      <c r="A7">
        <v>2</v>
      </c>
      <c r="B7" t="s">
        <v>66</v>
      </c>
      <c r="C7" t="s">
        <v>63</v>
      </c>
      <c r="D7" s="6">
        <f>'Besoins'!$B$2*0.009</f>
        <v>0.009</v>
      </c>
      <c r="E7" t="s">
        <v>3</v>
      </c>
    </row>
    <row r="8">
      <c r="A8">
        <v>2</v>
      </c>
      <c r="B8" t="s">
        <v>67</v>
      </c>
      <c r="C8" t="s">
        <v>63</v>
      </c>
      <c r="D8" s="6">
        <f>'Besoins'!$B$2*0.0003</f>
        <v>0.0003</v>
      </c>
      <c r="E8" t="s">
        <v>26</v>
      </c>
    </row>
    <row r="9">
      <c r="A9">
        <v>1</v>
      </c>
      <c r="B9" t="s">
        <v>68</v>
      </c>
      <c r="C9" t="s">
        <v>63</v>
      </c>
      <c r="D9" s="6">
        <f>'Besoins'!$B$2*0.05</f>
        <v>0.05</v>
      </c>
      <c r="E9" t="s">
        <v>26</v>
      </c>
    </row>
    <row r="10">
      <c r="A10">
        <v>1</v>
      </c>
      <c r="B10" t="s">
        <v>69</v>
      </c>
      <c r="C10" t="s">
        <v>63</v>
      </c>
      <c r="D10" s="6">
        <f>'Besoins'!$B$2*0.02</f>
        <v>0.02</v>
      </c>
      <c r="E10" t="s">
        <v>3</v>
      </c>
    </row>
    <row r="11">
      <c r="A11">
        <v>1</v>
      </c>
      <c r="B11" t="s">
        <v>70</v>
      </c>
      <c r="C11" t="s">
        <v>63</v>
      </c>
      <c r="D11" s="6">
        <f>'Besoins'!$B$2*0.05</f>
        <v>0.05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3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"[RÉALISER] "&amp;Procedure!D2</f>
        <v>[RÉALISER] Réaliser la mayonnaise. Incorporer ketchup, cognac, crème et tabasco.</v>
      </c>
      <c r="C5"/>
      <c r="D5"/>
    </row>
    <row r="6">
      <c r="A6" t="s" s="15">
        <v>74</v>
      </c>
      <c r="B6" t="str" s="12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4">
        <v>75</v>
      </c>
      <c r="B8"/>
      <c r="C8"/>
      <c r="D8"/>
    </row>
    <row r="9">
      <c r="A9" t="s" s="15">
        <v>73</v>
      </c>
      <c r="B9" t="str" s="12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74</v>
      </c>
      <c r="B11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6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6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6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6">
        <f>Besoins!E11</f>
        <v>0.0003</v>
      </c>
      <c r="D15" t="str">
        <f>Besoins!F11</f>
        <v>kg</v>
      </c>
    </row>
    <row r="16">
      <c r="A16" t="s" s="15">
        <v>76</v>
      </c>
      <c r="B16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6">
        <f>Besoins!E12</f>
        <v>0.3</v>
      </c>
      <c r="D17" t="str">
        <f>Besoins!F12</f>
        <v>lt</v>
      </c>
    </row>
    <row r="18">
      <c r="A18" t="s" s="15">
        <v>77</v>
      </c>
      <c r="B18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6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78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