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<sst xmlns="http://schemas.openxmlformats.org/spreadsheetml/2006/main" count="74" uniqueCount="74">
  <si>
    <t>Besoins matière</t>
  </si>
  <si>
    <t>Multiplicateur souhaité</t>
  </si>
  <si>
    <t>Quantité de référence</t>
  </si>
  <si>
    <t>pc</t>
  </si>
  <si>
    <t>Quantité obtenue</t>
  </si>
  <si>
    <t>Code</t>
  </si>
  <si>
    <t>Matière première</t>
  </si>
  <si>
    <t>Classe</t>
  </si>
  <si>
    <t>Base (×1, modifiable)</t>
  </si>
  <si>
    <t>Quantité</t>
  </si>
  <si>
    <t>Unité</t>
  </si>
  <si>
    <t>Coût</t>
  </si>
  <si>
    <t>00000139</t>
  </si>
  <si>
    <t>FARINE (000)</t>
  </si>
  <si>
    <t>Eléments divers</t>
  </si>
  <si>
    <t>kg</t>
  </si>
  <si>
    <t>00000048</t>
  </si>
  <si>
    <t>BEURRE</t>
  </si>
  <si>
    <t>Produits frais</t>
  </si>
  <si>
    <t>00001963</t>
  </si>
  <si>
    <t>porto rouge</t>
  </si>
  <si>
    <t>Boissons</t>
  </si>
  <si>
    <t>00000061</t>
  </si>
  <si>
    <t>EAU</t>
  </si>
  <si>
    <t>Matières diverses (à trier)</t>
  </si>
  <si>
    <t>lt</t>
  </si>
  <si>
    <t>00001757</t>
  </si>
  <si>
    <t>champignons émincés</t>
  </si>
  <si>
    <t>Épicerie salée</t>
  </si>
  <si>
    <t>CRE-LIQUIDE-35</t>
  </si>
  <si>
    <t>Crème liquide entière 35% MG UHT</t>
  </si>
  <si>
    <t>Crèmes fraîches et laitières</t>
  </si>
  <si>
    <t>Total</t>
  </si>
  <si>
    <t>Recette</t>
  </si>
  <si>
    <t>#</t>
  </si>
  <si>
    <t>Verbe</t>
  </si>
  <si>
    <t>Étape</t>
  </si>
  <si>
    <t>Précision technique</t>
  </si>
  <si>
    <t>Durée</t>
  </si>
  <si>
    <t>Médaillons de veau sauté chasseur</t>
  </si>
  <si>
    <t>METTRE EN PLACE</t>
  </si>
  <si>
    <t>Mettre en place le poste de travail - 5 min  Denrées, matériels de préparation, de cuisson et de dressage.</t>
  </si>
  <si>
    <t>5 min (cuisson)</t>
  </si>
  <si>
    <t>PRÉPARER</t>
  </si>
  <si>
    <t>10 min (repos)</t>
  </si>
  <si>
    <t>10 min (prepa)</t>
  </si>
  <si>
    <t>MARQUER</t>
  </si>
  <si>
    <t>15 min (repos)</t>
  </si>
  <si>
    <t>DÉGRAISSER</t>
  </si>
  <si>
    <t>6 min (prepa)</t>
  </si>
  <si>
    <t>DRESSER</t>
  </si>
  <si>
    <t>Dresser les escalopes ou les côtes de veau à la crème - 5 min</t>
  </si>
  <si>
    <t>5 min (prepa)</t>
  </si>
  <si>
    <t>Niveau</t>
  </si>
  <si>
    <t>Composant</t>
  </si>
  <si>
    <t>Type</t>
  </si>
  <si>
    <t>Quantité (× multiplicateur, voir feuille Besoins)</t>
  </si>
  <si>
    <t>recette</t>
  </si>
  <si>
    <t xml:space="preserve">    ↳ EAU</t>
  </si>
  <si>
    <t>matiere</t>
  </si>
  <si>
    <t xml:space="preserve">    ↳ FARINE (000)</t>
  </si>
  <si>
    <t xml:space="preserve">    ↳ BEURRE</t>
  </si>
  <si>
    <t xml:space="preserve">    ↳ champignons émincés</t>
  </si>
  <si>
    <t xml:space="preserve">    ↳ porto rouge</t>
  </si>
  <si>
    <t xml:space="preserve">    ↳ Crème liquide entière 35% MG UHT</t>
  </si>
  <si>
    <t>Fiche technique — Médaillons de veau sauté chasseur</t>
  </si>
  <si>
    <t>Médaillons de veau sauté chasseur  VE_MDAI_VEAU_SAU</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</si>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</sst>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0.08</v>
      </c>
      <c r="E7" s="6">
        <f>D7*$B$2</f>
        <v>0.08</v>
      </c>
      <c r="F7" t="s">
        <v>15</v>
      </c>
      <c r="G7" s="9">
        <f>E7*0.489836</f>
        <v>0.039187</v>
      </c>
    </row>
    <row r="8">
      <c r="A8" t="s" s="8">
        <v>16</v>
      </c>
      <c r="B8" t="s">
        <v>17</v>
      </c>
      <c r="C8" t="s">
        <v>18</v>
      </c>
      <c r="D8" s="4">
        <v>0.08</v>
      </c>
      <c r="E8" s="6">
        <f>D8*$B$2</f>
        <v>0.08</v>
      </c>
      <c r="F8" t="s">
        <v>15</v>
      </c>
      <c r="G8" s="9">
        <f>E8*3.9514</f>
        <v>0.316112</v>
      </c>
    </row>
    <row r="9">
      <c r="A9" t="s" s="8">
        <v>19</v>
      </c>
      <c r="B9" t="s">
        <v>20</v>
      </c>
      <c r="C9" t="s">
        <v>21</v>
      </c>
      <c r="D9" s="4">
        <v>0.1</v>
      </c>
      <c r="E9" s="6">
        <f>D9*$B$2</f>
        <v>0.1</v>
      </c>
      <c r="F9" t="s">
        <v>3</v>
      </c>
      <c r="G9" s="9">
        <f>E9*0</f>
        <v>0</v>
      </c>
    </row>
    <row r="10">
      <c r="A10" t="s" s="8">
        <v>22</v>
      </c>
      <c r="B10" t="s">
        <v>23</v>
      </c>
      <c r="C10" t="s">
        <v>24</v>
      </c>
      <c r="D10" s="4">
        <v>1.2</v>
      </c>
      <c r="E10" s="6">
        <f>D10*$B$2</f>
        <v>1.2</v>
      </c>
      <c r="F10" t="s">
        <v>25</v>
      </c>
      <c r="G10" s="9">
        <f>E10*0.003</f>
        <v>0.0036</v>
      </c>
    </row>
    <row r="11">
      <c r="A11" t="s" s="8">
        <v>26</v>
      </c>
      <c r="B11" t="s">
        <v>27</v>
      </c>
      <c r="C11" t="s">
        <v>28</v>
      </c>
      <c r="D11" s="4">
        <v>0.3</v>
      </c>
      <c r="E11" s="6">
        <f>D11*$B$2</f>
        <v>0.3</v>
      </c>
      <c r="F11">
        <v>5</v>
      </c>
      <c r="G11" s="9">
        <f>E11*0</f>
        <v>0</v>
      </c>
    </row>
    <row r="12">
      <c r="A12" t="s">
        <v>29</v>
      </c>
      <c r="B12" t="s">
        <v>30</v>
      </c>
      <c r="C12" t="s">
        <v>31</v>
      </c>
      <c r="D12" s="4">
        <v>0.5</v>
      </c>
      <c r="E12" s="6">
        <f>D12*$B$2</f>
        <v>0.5</v>
      </c>
      <c r="F12" t="s">
        <v>25</v>
      </c>
      <c r="G12" s="9">
        <f>E12*2.85</f>
        <v>1.425</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s" s="12">
        <v>41</v>
      </c>
      <c r="E2" t="s" s="12"/>
      <c r="F2" t="s">
        <v>42</v>
      </c>
    </row>
    <row r="3">
      <c r="A3" t="s">
        <v>39</v>
      </c>
      <c r="B3">
        <v>2</v>
      </c>
      <c r="C3" t="s">
        <v>43</v>
      </c>
      <c r="D3" t="inlineStr" s="12">
        <is>
          <t>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t>
        </is>
      </c>
      <c r="E3" t="s" s="12"/>
      <c r="F3" t="s">
        <v>44</v>
      </c>
    </row>
    <row r="4">
      <c r="A4" t="s">
        <v>39</v>
      </c>
      <c r="B4">
        <v>3</v>
      </c>
      <c r="C4" t="s">
        <v>43</v>
      </c>
      <c r="D4" t="inlineStr" s="12">
        <is>
          <t>Préparer et sauter les champignons - 10 min Eplucher, laver soigneusement et émincer les champignons. Les sauter vivement dans une petite poêle avec du beurre, puis les saler et les réserver au chaud dans une petite sauteuse.</t>
        </is>
      </c>
      <c r="E4" t="s" s="12"/>
      <c r="F4" t="s">
        <v>45</v>
      </c>
    </row>
    <row r="5">
      <c r="A5" t="s">
        <v>39</v>
      </c>
      <c r="B5">
        <v>4</v>
      </c>
      <c r="C5" t="s">
        <v>46</v>
      </c>
      <c r="D5" t="inlineStr" s="12">
        <is>
          <t>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t>
        </is>
      </c>
      <c r="E5" t="s" s="12"/>
      <c r="F5" t="s">
        <v>47</v>
      </c>
    </row>
    <row r="6">
      <c r="A6" t="s">
        <v>39</v>
      </c>
      <c r="B6">
        <v>5</v>
      </c>
      <c r="C6" t="s">
        <v>48</v>
      </c>
      <c r="D6" t="inlineStr" s="12">
        <is>
          <t>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t>
        </is>
      </c>
      <c r="E6" t="s" s="12"/>
      <c r="F6" t="s">
        <v>49</v>
      </c>
    </row>
    <row r="7">
      <c r="A7" t="s">
        <v>39</v>
      </c>
      <c r="B7">
        <v>6</v>
      </c>
      <c r="C7" t="s">
        <v>50</v>
      </c>
      <c r="D7" t="s" s="12">
        <v>51</v>
      </c>
      <c r="E7" t="s" s="12"/>
      <c r="F7" t="s">
        <v>52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39</v>
      </c>
      <c r="C2" t="s">
        <v>57</v>
      </c>
      <c r="D2" s="6">
        <f>'Besoins'!$B$2*1</f>
        <v>1</v>
      </c>
      <c r="E2" t="s">
        <v>3</v>
      </c>
    </row>
    <row r="3">
      <c r="A3">
        <v>1</v>
      </c>
      <c r="B3" t="s">
        <v>58</v>
      </c>
      <c r="C3" t="s">
        <v>59</v>
      </c>
      <c r="D3" s="6">
        <f>'Besoins'!$B$2*1.2</f>
        <v>1.2</v>
      </c>
      <c r="E3" t="s">
        <v>15</v>
      </c>
    </row>
    <row r="4">
      <c r="A4">
        <v>1</v>
      </c>
      <c r="B4" t="s">
        <v>60</v>
      </c>
      <c r="C4" t="s">
        <v>59</v>
      </c>
      <c r="D4" s="6">
        <f>'Besoins'!$B$2*0.08</f>
        <v>0.08</v>
      </c>
      <c r="E4" t="s">
        <v>15</v>
      </c>
    </row>
    <row r="5">
      <c r="A5">
        <v>1</v>
      </c>
      <c r="B5" t="s">
        <v>61</v>
      </c>
      <c r="C5" t="s">
        <v>59</v>
      </c>
      <c r="D5" s="6">
        <f>'Besoins'!$B$2*0.08</f>
        <v>0.08</v>
      </c>
      <c r="E5" t="s">
        <v>15</v>
      </c>
    </row>
    <row r="6">
      <c r="A6">
        <v>1</v>
      </c>
      <c r="B6" t="s">
        <v>62</v>
      </c>
      <c r="C6" t="s">
        <v>59</v>
      </c>
      <c r="D6" s="6">
        <f>'Besoins'!$B$2*0.3</f>
        <v>0.3</v>
      </c>
      <c r="E6" t="s">
        <v>15</v>
      </c>
    </row>
    <row r="7">
      <c r="A7">
        <v>1</v>
      </c>
      <c r="B7" t="s">
        <v>63</v>
      </c>
      <c r="C7" t="s">
        <v>59</v>
      </c>
      <c r="D7" s="6">
        <f>'Besoins'!$B$2*0.1</f>
        <v>0.1</v>
      </c>
      <c r="E7" t="s">
        <v>25</v>
      </c>
    </row>
    <row r="8">
      <c r="A8">
        <v>1</v>
      </c>
      <c r="B8" t="s">
        <v>64</v>
      </c>
      <c r="C8" t="s">
        <v>59</v>
      </c>
      <c r="D8" s="6">
        <f>'Besoins'!$B$2*0.5</f>
        <v>0.5</v>
      </c>
      <c r="E8" t="s">
        <v>25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2">
        <v>65</v>
      </c>
      <c r="B1"/>
      <c r="C1"/>
      <c r="D1"/>
    </row>
    <row r="2">
      <c r="A2" t="str" s="13">
        <f>"VE_MDAI_VEAU_SAU · CUI.PV.VEAU · référence : "&amp;Besoins!B3&amp;" "&amp;Besoins!C3&amp;" · multiplicateur réglable sur la feuille ""Besoins"""</f>
        <v>VE_MDAI_VEAU_SAU · CUI.PV.VEAU · référence : 1 pc · multiplicateur réglable sur la feuille </v>
      </c>
      <c r="B2"/>
      <c r="C2"/>
      <c r="D2"/>
    </row>
    <row r="3">
      <c r="A3"/>
      <c r="B3"/>
      <c r="C3"/>
      <c r="D3"/>
    </row>
    <row r="4">
      <c r="A4" t="s" s="14">
        <v>66</v>
      </c>
      <c r="B4"/>
      <c r="C4"/>
      <c r="D4"/>
    </row>
    <row r="5">
      <c r="A5" t="s" s="15">
        <v>67</v>
      </c>
      <c r="B5" t="str" s="12">
        <f>"[METTRE EN PLACE] "&amp;Procedure!D2</f>
        <v>[METTRE EN PLACE] Mettre en place le poste de travail - 5 min  Denrées, matériels de préparation, de cuisson et de dressage.</v>
      </c>
      <c r="C5"/>
      <c r="D5"/>
    </row>
    <row r="6">
      <c r="A6" t="s" s="15">
        <v>68</v>
      </c>
      <c r="B6" t="str" s="12">
        <f>"[PRÉPARER] "&amp;Procedure!D3</f>
        <v>[PRÉPARER] Préparer les escalopes ou les côtes de veau - 10 min Supprimer les os des vertèbres et le «nerf» des côtes de veau puis les manchonner. Régulariser l'épaisseur (aplatir légèrement) des escalopes (ou des côtes de veau) entre deux feuilles de papier plastifié à l'aide d'une batte à côtelettes. Réserver les escalopes ou les côtes de veau en enceinte réfrigérée.</v>
      </c>
      <c r="C6"/>
      <c r="D6"/>
    </row>
    <row r="7">
      <c r="A7"/>
      <c r="B7" t="str">
        <f>Besoins!B10</f>
        <v>EAU</v>
      </c>
      <c r="C7" s="6">
        <f>Besoins!E10</f>
        <v>1.2</v>
      </c>
      <c r="D7" t="str">
        <f>Besoins!F10</f>
        <v>kg</v>
      </c>
    </row>
    <row r="8">
      <c r="A8" t="s" s="15">
        <v>69</v>
      </c>
      <c r="B8" t="str" s="12">
        <f>"[PRÉPARER] "&amp;Procedure!D4</f>
        <v>[PRÉPARER] Préparer et sauter les champignons - 10 min Eplucher, laver soigneusement et émincer les champignons. Les sauter vivement dans une petite poêle avec du beurre, puis les saler et les réserver au chaud dans une petite sauteuse.</v>
      </c>
      <c r="C8"/>
      <c r="D8"/>
    </row>
    <row r="9">
      <c r="A9"/>
      <c r="B9" t="str">
        <f>Besoins!B8</f>
        <v>BEURRE</v>
      </c>
      <c r="C9" s="6">
        <f>Besoins!E8</f>
        <v>0.08</v>
      </c>
      <c r="D9" t="str">
        <f>Besoins!F8</f>
        <v>kg</v>
      </c>
    </row>
    <row r="10">
      <c r="A10"/>
      <c r="B10" t="str">
        <f>Besoins!B11</f>
        <v>champignons émincés</v>
      </c>
      <c r="C10" s="6">
        <f>Besoins!E11</f>
        <v>0.3</v>
      </c>
      <c r="D10" t="str">
        <f>Besoins!F11</f>
        <v>kg</v>
      </c>
    </row>
    <row r="11">
      <c r="A11" t="s" s="15">
        <v>70</v>
      </c>
      <c r="B11" t="str" s="12">
        <f>"[MARQUER] "&amp;Procedure!D5</f>
        <v>[MARQUER] Marquer les escalopes ou les côtes de veau en cuisson ­15 min Saler, poivrer et fariner les escalopes ou les côtes de veau. Les tapo­ter pour enlever lexcédent de farine. Les faire sauter doucement dans un sautoir avec le beurre. Laisser les escalopes ou les côtes colorer très légèrement puis les retourner et terminer la cuisson à feu doux durant quelques minutes suivant leur épaisseur. Débarrasser les escalopes ou les côtes sur une plaque munie d'une petite grille ou d'une assiette retournée et les réserver au chaud.</v>
      </c>
      <c r="C11"/>
      <c r="D11"/>
    </row>
    <row r="12">
      <c r="A12"/>
      <c r="B12" t="str">
        <f>Besoins!B7</f>
        <v>FARINE (000)</v>
      </c>
      <c r="C12" s="6">
        <f>Besoins!E7</f>
        <v>0.08</v>
      </c>
      <c r="D12" t="str">
        <f>Besoins!F7</f>
        <v>kg</v>
      </c>
    </row>
    <row r="13">
      <c r="A13" t="s" s="15">
        <v>71</v>
      </c>
      <c r="B13" t="str" s="12">
        <f>"[DÉGRAISSER] "&amp;Procedure!D6</f>
        <v>[DÉGRAISSER] Confectionner la sauce - 10 min Dégraisser le sautoir. Déglacer avec le porto et le laisser réduire. Ajouter le fond brun de veau lié et la crème. Laisser réduire à nouveau la sauce jusqu'à la consistance souhaitée. Vérifier l'assaisonnement puis passer la sauce au chinois étamine sur les champignons. Laisser mijoter doucement durant 1 ou 2 min puis monter très légèrement la sauce au beurre.</v>
      </c>
      <c r="C13"/>
      <c r="D13"/>
    </row>
    <row r="14">
      <c r="A14"/>
      <c r="B14" t="str">
        <f>Besoins!B9</f>
        <v>porto rouge</v>
      </c>
      <c r="C14" s="6">
        <f>Besoins!E9</f>
        <v>0.1</v>
      </c>
      <c r="D14" t="str">
        <f>Besoins!F9</f>
        <v>lt</v>
      </c>
    </row>
    <row r="15">
      <c r="A15"/>
      <c r="B15" t="str">
        <f>Besoins!B12</f>
        <v>Crème liquide entière 35% MG UHT</v>
      </c>
      <c r="C15" s="6">
        <f>Besoins!E12</f>
        <v>0.5</v>
      </c>
      <c r="D15" t="str">
        <f>Besoins!F12</f>
        <v>lt</v>
      </c>
    </row>
    <row r="16">
      <c r="A16" t="s" s="15">
        <v>72</v>
      </c>
      <c r="B16" t="str" s="12">
        <f>"[DRESSER] "&amp;Procedure!D7</f>
        <v>[DRESSER] Dresser les escalopes ou les côtes de veau à la crème - 5 min</v>
      </c>
      <c r="C16"/>
      <c r="D16"/>
    </row>
    <row r="17">
      <c r="A17"/>
      <c r="B17"/>
      <c r="C17"/>
      <c r="D17"/>
    </row>
    <row r="18">
      <c r="A18" t="s" s="16">
        <v>73</v>
      </c>
      <c r="B18"/>
      <c r="C18"/>
      <c r="D18"/>
    </row>
  </sheetData>
  <sheetProtection sheet="1"/>
  <mergeCells count="10">
    <mergeCell ref="A1:D1"/>
    <mergeCell ref="A2:D2"/>
    <mergeCell ref="A4:D4"/>
    <mergeCell ref="B5:D5"/>
    <mergeCell ref="B6:D6"/>
    <mergeCell ref="B8:D8"/>
    <mergeCell ref="B11:D11"/>
    <mergeCell ref="B13:D13"/>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2026-09-15T13:24:36Z</dcterms:created>
  <dc:title>Médaillons de veau sauté chasse</dc:title>
  <dc:subject/>
  <dc:creator>CUIS.web</dc:creator>
  <cp:lastModifiedBy/>
  <cp:keywords/>
  <dc:description>Export automatique — moteur récursif d'origine : Bernard Vandendaele</dc:description>
  <cp:category/>
  <dc:language>en-US</dc:language>
  <dcterms:modified xsi:type="dcterms:W3CDTF">2026-09-15T13:24:36Z</dcterms:modified>
  <cp:revision>1</cp:revision>
</cp:coreProperties>
</file>