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<sst xmlns="http://schemas.openxmlformats.org/spreadsheetml/2006/main" count="83" uniqueCount="83">
  <si>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</si>
  <si>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</si>
  <si>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</si>
  <si>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</si>
  <si>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</si>
  <si>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</si>
  <si>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</si>
  <si>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</si>
  <si>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</si>
  <si>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</si>
  <si>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</si>
  <si>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</si>
  <si>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00001425</t>
  </si>
  <si>
    <t>beurre micropain 10gr</t>
  </si>
  <si>
    <t>Matières premières</t>
  </si>
  <si>
    <t>kg</t>
  </si>
  <si>
    <t>EAU</t>
  </si>
  <si>
    <t>Eau (robinet - moy. France 2026)</t>
  </si>
  <si>
    <t>lt</t>
  </si>
  <si>
    <t>00001316</t>
  </si>
  <si>
    <t>fromage blanc 20% MG sucré</t>
  </si>
  <si>
    <t>00000224</t>
  </si>
  <si>
    <t>CITRON</t>
  </si>
  <si>
    <t>Agrumes</t>
  </si>
  <si>
    <t>HUI-OLIVE-VE</t>
  </si>
  <si>
    <t>Huile d'olive vierge extra</t>
  </si>
  <si>
    <t>Huiles végétales</t>
  </si>
  <si>
    <t>RNME101405</t>
  </si>
  <si>
    <t>Huile de tournesol bidon 5L</t>
  </si>
  <si>
    <t>u</t>
  </si>
  <si>
    <t>00000048</t>
  </si>
  <si>
    <t>BEURRE</t>
  </si>
  <si>
    <t>Beurres et margarines</t>
  </si>
  <si>
    <t>00002041</t>
  </si>
  <si>
    <t>persil</t>
  </si>
  <si>
    <t>Légumes</t>
  </si>
  <si>
    <t>00SAU_MP010</t>
  </si>
  <si>
    <t>Pomme de terre cuite en robe</t>
  </si>
  <si>
    <t>RNM57228226</t>
  </si>
  <si>
    <t>BOEUF vache (filet) semi-paré U.E. sous-vide</t>
  </si>
  <si>
    <t>Bœuf</t>
  </si>
  <si>
    <t>Total</t>
  </si>
  <si>
    <t>Recette</t>
  </si>
  <si>
    <t>#</t>
  </si>
  <si>
    <t>Verbe</t>
  </si>
  <si>
    <t>Étape</t>
  </si>
  <si>
    <t>Précision technique</t>
  </si>
  <si>
    <t>Durée</t>
  </si>
  <si>
    <t>Entrecôtes marchand de vin</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</si>
  <si>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</si>
  <si>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</si>
  <si>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</si>
  <si>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</si>
  <si>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</si>
  <si>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</si>
  <si>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</si>
  <si>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</si>
  <si>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</si>
  <si>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</si>
  <si>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Niveau</t>
  </si>
  <si>
    <t>Composant</t>
  </si>
  <si>
    <t>Type</t>
  </si>
  <si>
    <t>Quantité (× multiplicateur, voir feuille Besoins)</t>
  </si>
  <si>
    <t>recette</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</si>
  <si>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</si>
  <si>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</si>
  <si>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</si>
  <si>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</si>
  <si>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</si>
  <si>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</si>
  <si>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 (robinet - moy. France 2026)</t>
  </si>
  <si>
    <t xml:space="preserve">    ↳ CITRON</t>
  </si>
  <si>
    <t xml:space="preserve">    ↳ Huile d'olive vierge extra</t>
  </si>
  <si>
    <t xml:space="preserve">    ↳ Pomme de terre cuite en robe</t>
  </si>
  <si>
    <t xml:space="preserve">    ↳ persil</t>
  </si>
  <si>
    <t>Fiche technique — Entrecôtes marchand de vin</t>
  </si>
  <si>
    <t>Entrecôtes marchand de vin  BO_ENTR_MARC_VIN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</si>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</sst>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0.32</v>
      </c>
      <c r="E7" s="6">
        <f>D7*$B$2</f>
        <v>0.32</v>
      </c>
      <c r="F7" t="s">
        <v>15</v>
      </c>
      <c r="G7" s="9">
        <f>E7*0</f>
        <v>0</v>
      </c>
    </row>
    <row r="8">
      <c r="A8" t="s">
        <v>16</v>
      </c>
      <c r="B8" t="s">
        <v>17</v>
      </c>
      <c r="C8" t="s">
        <v>14</v>
      </c>
      <c r="D8" s="4">
        <v>0.4</v>
      </c>
      <c r="E8" s="6">
        <f>D8*$B$2</f>
        <v>0.4</v>
      </c>
      <c r="F8" t="s">
        <v>18</v>
      </c>
      <c r="G8" s="9">
        <f>E8*0.0043</f>
        <v>0.00172</v>
      </c>
    </row>
    <row r="9">
      <c r="A9" t="s" s="8">
        <v>19</v>
      </c>
      <c r="B9" t="s">
        <v>20</v>
      </c>
      <c r="C9" t="s">
        <v>14</v>
      </c>
      <c r="D9" s="4">
        <v>0.1</v>
      </c>
      <c r="E9" s="6">
        <f>D9*$B$2</f>
        <v>0.1</v>
      </c>
      <c r="F9" t="s">
        <v>3</v>
      </c>
      <c r="G9" s="9">
        <f>E9*0</f>
        <v>0</v>
      </c>
    </row>
    <row r="10">
      <c r="A10" t="s" s="8">
        <v>21</v>
      </c>
      <c r="B10" t="s">
        <v>22</v>
      </c>
      <c r="C10" t="s">
        <v>23</v>
      </c>
      <c r="D10" s="4">
        <v>0.3</v>
      </c>
      <c r="E10" s="6">
        <f>D10*$B$2</f>
        <v>0.3</v>
      </c>
      <c r="F10" t="s">
        <v>15</v>
      </c>
      <c r="G10" s="9">
        <f>E10*1.09074</f>
        <v>0.327222</v>
      </c>
    </row>
    <row r="11">
      <c r="A11" t="s">
        <v>24</v>
      </c>
      <c r="B11" t="s">
        <v>25</v>
      </c>
      <c r="C11" t="s">
        <v>26</v>
      </c>
      <c r="D11" s="4">
        <v>0.04</v>
      </c>
      <c r="E11" s="6">
        <f>D11*$B$2</f>
        <v>0.04</v>
      </c>
      <c r="F11" t="s">
        <v>18</v>
      </c>
      <c r="G11" s="9">
        <f>E11*7.5</f>
        <v>0.3</v>
      </c>
    </row>
    <row r="12">
      <c r="A12" t="s">
        <v>27</v>
      </c>
      <c r="B12" t="s">
        <v>28</v>
      </c>
      <c r="C12" t="s">
        <v>26</v>
      </c>
      <c r="D12" s="4">
        <v>0.04</v>
      </c>
      <c r="E12" s="6">
        <f>D12*$B$2</f>
        <v>0.04</v>
      </c>
      <c r="F12" t="s">
        <v>29</v>
      </c>
      <c r="G12" s="9">
        <f>E12*20.35</f>
        <v>0.814</v>
      </c>
    </row>
    <row r="13">
      <c r="A13" t="s" s="8">
        <v>30</v>
      </c>
      <c r="B13" t="s">
        <v>31</v>
      </c>
      <c r="C13" t="s">
        <v>32</v>
      </c>
      <c r="D13" s="4">
        <v>0.04</v>
      </c>
      <c r="E13" s="6">
        <f>D13*$B$2</f>
        <v>0.04</v>
      </c>
      <c r="F13" t="s">
        <v>15</v>
      </c>
      <c r="G13" s="9">
        <f>E13*3.9514</f>
        <v>0.158056</v>
      </c>
    </row>
    <row r="14">
      <c r="A14" t="s" s="8">
        <v>33</v>
      </c>
      <c r="B14" t="s">
        <v>34</v>
      </c>
      <c r="C14" t="s">
        <v>35</v>
      </c>
      <c r="D14" s="4">
        <v>0.02</v>
      </c>
      <c r="E14" s="6">
        <f>D14*$B$2</f>
        <v>0.02</v>
      </c>
      <c r="F14" t="s">
        <v>15</v>
      </c>
      <c r="G14" s="9">
        <f>E14*4.5</f>
        <v>0.09</v>
      </c>
    </row>
    <row r="15">
      <c r="A15" t="s">
        <v>36</v>
      </c>
      <c r="B15" t="s">
        <v>37</v>
      </c>
      <c r="C15" t="s">
        <v>35</v>
      </c>
      <c r="D15" s="4">
        <v>2</v>
      </c>
      <c r="E15" s="6">
        <f>D15*$B$2</f>
        <v>2</v>
      </c>
      <c r="F15" t="s">
        <v>15</v>
      </c>
      <c r="G15" s="9">
        <f>E15*1.5</f>
        <v>3</v>
      </c>
    </row>
    <row r="16">
      <c r="A16" t="s">
        <v>38</v>
      </c>
      <c r="B16" t="s">
        <v>39</v>
      </c>
      <c r="C16" t="s">
        <v>40</v>
      </c>
      <c r="D16" s="4">
        <v>1.2</v>
      </c>
      <c r="E16" s="6">
        <f>D16*$B$2</f>
        <v>1.2</v>
      </c>
      <c r="F16" t="s">
        <v>15</v>
      </c>
      <c r="G16" s="9">
        <f>E16*24.4</f>
        <v>29.28</v>
      </c>
    </row>
    <row r="17">
      <c r="A17"/>
      <c r="B17"/>
      <c r="C17"/>
      <c r="D17"/>
      <c r="E17"/>
      <c r="F17" t="s" s="10">
        <v>41</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s" s="12">
        <v>50</v>
      </c>
      <c r="E2" t="s" s="12"/>
      <c r="F2" t="s">
        <v>51</v>
      </c>
    </row>
    <row r="3">
      <c r="A3" t="s">
        <v>48</v>
      </c>
      <c r="B3">
        <v>2</v>
      </c>
      <c r="C3" t="s">
        <v>52</v>
      </c>
      <c r="D3" t="s" s="12">
        <v>53</v>
      </c>
      <c r="E3" t="s" s="12"/>
      <c r="F3" t="s">
        <v>54</v>
      </c>
    </row>
    <row r="4">
      <c r="A4" t="s">
        <v>48</v>
      </c>
      <c r="B4">
        <v>3</v>
      </c>
      <c r="C4" t="s">
        <v>52</v>
      </c>
      <c r="D4" t="inlineStr" s="12">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2"/>
      <c r="F4" t="s">
        <v>55</v>
      </c>
    </row>
    <row r="5">
      <c r="A5" t="s">
        <v>48</v>
      </c>
      <c r="B5">
        <v>4</v>
      </c>
      <c r="C5" t="s">
        <v>56</v>
      </c>
      <c r="D5" t="inlineStr" s="12">
        <is>
          <t>Terminer les fonds d'artichauts - 5 min (voir p. 42 à 44) S'assurer de leur cuisson, puis les égoutter. Les disposer dans une plaque beurrée, les assaisonner, puis les recou­vrir d'une feuille de papier sulfurisé beurrée.</t>
        </is>
      </c>
      <c r="E5" t="s" s="12"/>
      <c r="F5" t="s">
        <v>51</v>
      </c>
    </row>
    <row r="6">
      <c r="A6" t="s">
        <v>48</v>
      </c>
      <c r="B6">
        <v>5</v>
      </c>
      <c r="C6" t="s">
        <v>57</v>
      </c>
      <c r="D6" t="inlineStr" s="12">
        <is>
          <t>Marquer les pommes noisettes en cuisson - 10 min Blanchir les pommes. Les placer dans une sauteuse de grandeur appropriée afin qu'elles ne se superposent pas. Mouiller à l'eau froide et porter à ébullition.</t>
        </is>
      </c>
      <c r="E6" t="s" s="12"/>
      <c r="F6" t="s">
        <v>58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48</v>
      </c>
      <c r="C2" t="s">
        <v>63</v>
      </c>
      <c r="D2" s="6">
        <f>'Besoins'!$B$2*1</f>
        <v>1</v>
      </c>
      <c r="E2" t="s">
        <v>3</v>
      </c>
    </row>
    <row r="3">
      <c r="A3">
        <v>1</v>
      </c>
      <c r="B3" t="s">
        <v>64</v>
      </c>
      <c r="C3" t="s">
        <v>65</v>
      </c>
      <c r="D3" s="6">
        <f>'Besoins'!$B$2*1.2</f>
        <v>1.2</v>
      </c>
      <c r="E3" t="s">
        <v>15</v>
      </c>
    </row>
    <row r="4">
      <c r="A4">
        <v>1</v>
      </c>
      <c r="B4" t="s">
        <v>66</v>
      </c>
      <c r="C4" t="s">
        <v>65</v>
      </c>
      <c r="D4" s="6">
        <f>'Besoins'!$B$2*0.04</f>
        <v>0.04</v>
      </c>
      <c r="E4" t="s">
        <v>18</v>
      </c>
    </row>
    <row r="5">
      <c r="A5">
        <v>1</v>
      </c>
      <c r="B5" t="s">
        <v>67</v>
      </c>
      <c r="C5" t="s">
        <v>65</v>
      </c>
      <c r="D5" s="6">
        <f>'Besoins'!$B$2*0.04</f>
        <v>0.04</v>
      </c>
      <c r="E5" t="s">
        <v>15</v>
      </c>
    </row>
    <row r="6">
      <c r="A6">
        <v>1</v>
      </c>
      <c r="B6" t="s">
        <v>68</v>
      </c>
      <c r="C6" t="s">
        <v>65</v>
      </c>
      <c r="D6" s="6">
        <f>'Besoins'!$B$2*0.32</f>
        <v>0.32</v>
      </c>
      <c r="E6" t="s">
        <v>15</v>
      </c>
    </row>
    <row r="7">
      <c r="A7">
        <v>1</v>
      </c>
      <c r="B7" t="s">
        <v>69</v>
      </c>
      <c r="C7" t="s">
        <v>65</v>
      </c>
      <c r="D7" s="6">
        <f>'Besoins'!$B$2*0.1</f>
        <v>0.1</v>
      </c>
      <c r="E7" t="s">
        <v>18</v>
      </c>
    </row>
    <row r="8">
      <c r="A8">
        <v>1</v>
      </c>
      <c r="B8" t="s">
        <v>70</v>
      </c>
      <c r="C8" t="s">
        <v>65</v>
      </c>
      <c r="D8" s="6">
        <f>'Besoins'!$B$2*0.4</f>
        <v>0.4</v>
      </c>
      <c r="E8" t="s">
        <v>18</v>
      </c>
    </row>
    <row r="9">
      <c r="A9">
        <v>1</v>
      </c>
      <c r="B9" t="s">
        <v>71</v>
      </c>
      <c r="C9" t="s">
        <v>65</v>
      </c>
      <c r="D9" s="6">
        <f>'Besoins'!$B$2*0.3</f>
        <v>0.3</v>
      </c>
      <c r="E9" t="s">
        <v>15</v>
      </c>
    </row>
    <row r="10">
      <c r="A10">
        <v>1</v>
      </c>
      <c r="B10" t="s">
        <v>72</v>
      </c>
      <c r="C10" t="s">
        <v>65</v>
      </c>
      <c r="D10" s="6">
        <f>'Besoins'!$B$2*0.04</f>
        <v>0.04</v>
      </c>
      <c r="E10" t="s">
        <v>18</v>
      </c>
    </row>
    <row r="11">
      <c r="A11">
        <v>1</v>
      </c>
      <c r="B11" t="s">
        <v>73</v>
      </c>
      <c r="C11" t="s">
        <v>65</v>
      </c>
      <c r="D11" s="6">
        <f>'Besoins'!$B$2*2</f>
        <v>2</v>
      </c>
      <c r="E11" t="s">
        <v>15</v>
      </c>
    </row>
    <row r="12">
      <c r="A12">
        <v>1</v>
      </c>
      <c r="B12" t="s">
        <v>74</v>
      </c>
      <c r="C12" t="s">
        <v>65</v>
      </c>
      <c r="D12" s="6">
        <f>'Besoins'!$B$2*0.02</f>
        <v>0.02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75</v>
      </c>
      <c r="B1"/>
      <c r="C1"/>
      <c r="D1"/>
    </row>
    <row r="2">
      <c r="A2" t="str" s="13">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4">
        <v>76</v>
      </c>
      <c r="B4"/>
      <c r="C4"/>
      <c r="D4"/>
    </row>
    <row r="5">
      <c r="A5" t="s" s="15">
        <v>77</v>
      </c>
      <c r="B5" t="str" s="12">
        <f>"[METTRE EN PLACE] "&amp;Procedure!D2</f>
        <v>[METTRE EN PLACE] Mettre en place le poste de travail - 5 min  Denrées, matériels de préparation, de cuisson et de dressage.</v>
      </c>
      <c r="C5"/>
      <c r="D5"/>
    </row>
    <row r="6">
      <c r="A6" t="s" s="15">
        <v>78</v>
      </c>
      <c r="B6" t="str" s="12">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6">
        <f>Besoins!E16</f>
        <v>1.2</v>
      </c>
      <c r="D7" t="str">
        <f>Besoins!F16</f>
        <v>kg</v>
      </c>
    </row>
    <row r="8">
      <c r="A8"/>
      <c r="B8" t="str">
        <f>Besoins!B9</f>
        <v>fromage blanc 20% MG sucré</v>
      </c>
      <c r="C8" s="6">
        <f>Besoins!E9</f>
        <v>0.1</v>
      </c>
      <c r="D8" t="str">
        <f>Besoins!F9</f>
        <v>lt</v>
      </c>
    </row>
    <row r="9">
      <c r="A9"/>
      <c r="B9" t="str">
        <f>Besoins!B8</f>
        <v>Eau (robinet - moy. France 2026)</v>
      </c>
      <c r="C9" s="6">
        <f>Besoins!E8</f>
        <v>0.4</v>
      </c>
      <c r="D9" t="str">
        <f>Besoins!F8</f>
        <v>lt</v>
      </c>
    </row>
    <row r="10">
      <c r="A10" t="s" s="15">
        <v>79</v>
      </c>
      <c r="B10" t="str" s="12">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Besoins!B12</f>
        <v>Huile de tournesol bidon 5L</v>
      </c>
      <c r="C11" s="6">
        <f>Besoins!E12</f>
        <v>0.04</v>
      </c>
      <c r="D11" t="str">
        <f>Besoins!F12</f>
        <v>lt</v>
      </c>
    </row>
    <row r="12">
      <c r="A12"/>
      <c r="B12" t="str">
        <f>Besoins!B13</f>
        <v>BEURRE</v>
      </c>
      <c r="C12" s="6">
        <f>Besoins!E13</f>
        <v>0.04</v>
      </c>
      <c r="D12" t="str">
        <f>Besoins!F13</f>
        <v>kg</v>
      </c>
    </row>
    <row r="13">
      <c r="A13"/>
      <c r="B13" t="str">
        <f>Besoins!B7</f>
        <v>beurre micropain 10gr</v>
      </c>
      <c r="C13" s="6">
        <f>Besoins!E7</f>
        <v>0.32</v>
      </c>
      <c r="D13" t="str">
        <f>Besoins!F7</f>
        <v>kg</v>
      </c>
    </row>
    <row r="14">
      <c r="A14"/>
      <c r="B14" t="str">
        <f>Besoins!B10</f>
        <v>CITRON</v>
      </c>
      <c r="C14" s="6">
        <f>Besoins!E10</f>
        <v>0.3</v>
      </c>
      <c r="D14" t="str">
        <f>Besoins!F10</f>
        <v>kg</v>
      </c>
    </row>
    <row r="15">
      <c r="A15"/>
      <c r="B15" t="str">
        <f>Besoins!B11</f>
        <v>Huile d'olive vierge extra</v>
      </c>
      <c r="C15" s="6">
        <f>Besoins!E11</f>
        <v>0.04</v>
      </c>
      <c r="D15" t="str">
        <f>Besoins!F11</f>
        <v>lt</v>
      </c>
    </row>
    <row r="16">
      <c r="A16"/>
      <c r="B16" t="str">
        <f>Besoins!B15</f>
        <v>Pomme de terre cuite en robe</v>
      </c>
      <c r="C16" s="6">
        <f>Besoins!E15</f>
        <v>2</v>
      </c>
      <c r="D16" t="str">
        <f>Besoins!F15</f>
        <v>kg</v>
      </c>
    </row>
    <row r="17">
      <c r="A17"/>
      <c r="B17" t="str">
        <f>Besoins!B14</f>
        <v>persil</v>
      </c>
      <c r="C17" s="6">
        <f>Besoins!E14</f>
        <v>0.02</v>
      </c>
      <c r="D17" t="str">
        <f>Besoins!F14</f>
        <v>kg</v>
      </c>
    </row>
    <row r="18">
      <c r="A18" t="s" s="15">
        <v>80</v>
      </c>
      <c r="B18" t="str" s="12">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5">
        <v>81</v>
      </c>
      <c r="B19" t="str" s="12">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6">
        <v>82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2026-10-30T13:44:04Z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2026-10-30T13:44:04Z</dcterms:modified>
  <cp:revision>1</cp:revision>
</cp:coreProperties>
</file>