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<sst xmlns="http://schemas.openxmlformats.org/spreadsheetml/2006/main" count="85" uniqueCount="85">
  <si>
    <t>Besoins matière</t>
  </si>
  <si>
    <t>Multiplicateur souhaité</t>
  </si>
  <si>
    <t>Quantité de référence</t>
  </si>
  <si>
    <t>pc</t>
  </si>
  <si>
    <t>Quantité obtenue</t>
  </si>
  <si>
    <t>Code</t>
  </si>
  <si>
    <t>Matière première</t>
  </si>
  <si>
    <t>Classe</t>
  </si>
  <si>
    <t>Base (×1, modifiable)</t>
  </si>
  <si>
    <t>Quantité</t>
  </si>
  <si>
    <t>Unité</t>
  </si>
  <si>
    <t>Coût</t>
  </si>
  <si>
    <t>00000048</t>
  </si>
  <si>
    <t>BEURRE</t>
  </si>
  <si>
    <t>Produits frais</t>
  </si>
  <si>
    <t>kg</t>
  </si>
  <si>
    <t>00000224</t>
  </si>
  <si>
    <t>CITRON</t>
  </si>
  <si>
    <t>FRUIT FRAIS</t>
  </si>
  <si>
    <t>00001425</t>
  </si>
  <si>
    <t>beurre micropain 10gr</t>
  </si>
  <si>
    <t>Matières premières</t>
  </si>
  <si>
    <t>00001316</t>
  </si>
  <si>
    <t>fromage blanc 20% MG sucré</t>
  </si>
  <si>
    <t>00000061</t>
  </si>
  <si>
    <t>EAU</t>
  </si>
  <si>
    <t>Matières diverses (à trier)</t>
  </si>
  <si>
    <t>lt</t>
  </si>
  <si>
    <t>00001660</t>
  </si>
  <si>
    <t>huile olive vierge</t>
  </si>
  <si>
    <t>Épicerie salée</t>
  </si>
  <si>
    <t>RNME101405</t>
  </si>
  <si>
    <t>Huile de tournesol bidon 5L</t>
  </si>
  <si>
    <t>Assaisonnements et corps gras</t>
  </si>
  <si>
    <t>u</t>
  </si>
  <si>
    <t>00002041</t>
  </si>
  <si>
    <t>persil</t>
  </si>
  <si>
    <t>Légumes</t>
  </si>
  <si>
    <t>00SAU_MP010</t>
  </si>
  <si>
    <t>Pomme de terre cuite en robe</t>
  </si>
  <si>
    <t>RNM57228226</t>
  </si>
  <si>
    <t>BOEUF vache (filet) semi-paré U.E. sous-vide</t>
  </si>
  <si>
    <t>Porc frais</t>
  </si>
  <si>
    <t>Total</t>
  </si>
  <si>
    <t>Recette</t>
  </si>
  <si>
    <t>#</t>
  </si>
  <si>
    <t>Verbe</t>
  </si>
  <si>
    <t>Étape</t>
  </si>
  <si>
    <t>Précision technique</t>
  </si>
  <si>
    <t>Durée</t>
  </si>
  <si>
    <t>Entrecôtes marchand de vin</t>
  </si>
  <si>
    <t>METTRE EN PLACE</t>
  </si>
  <si>
    <t>Mettre en place le poste de travail - 5 min  Denrées, matériels de préparation, de cuisson et de dressage.</t>
  </si>
  <si>
    <t>5 min (cuisson)</t>
  </si>
  <si>
    <t>PRÉPARER</t>
  </si>
  <si>
    <t>Préparer les tournedos - 10 min Vérifier et parer les tournedos si nécessaire. Les ficeler, puis les réserver en enceinte réfrigérée.</t>
  </si>
  <si>
    <t>10 min (repos)</t>
  </si>
  <si>
    <t>40 min (repos)</t>
  </si>
  <si>
    <t>TERMINER</t>
  </si>
  <si>
    <t>BLANCHIR</t>
  </si>
  <si>
    <t>10 min (cuisson)</t>
  </si>
  <si>
    <t>Niveau</t>
  </si>
  <si>
    <t>Composant</t>
  </si>
  <si>
    <t>Type</t>
  </si>
  <si>
    <t>Quantité (× multiplicateur, voir feuille Besoins)</t>
  </si>
  <si>
    <t>recette</t>
  </si>
  <si>
    <t xml:space="preserve">    ↳ BOEUF vache (filet) semi-paré U.E. sous-vide</t>
  </si>
  <si>
    <t>matiere</t>
  </si>
  <si>
    <t xml:space="preserve">    ↳ Huile de tournesol bidon 5L</t>
  </si>
  <si>
    <t xml:space="preserve">    ↳ BEURRE</t>
  </si>
  <si>
    <t xml:space="preserve">    ↳ beurre micropain 10gr</t>
  </si>
  <si>
    <t xml:space="preserve">    ↳ fromage blanc 20% MG sucré</t>
  </si>
  <si>
    <t xml:space="preserve">    ↳ EAU</t>
  </si>
  <si>
    <t xml:space="preserve">    ↳ CITRON</t>
  </si>
  <si>
    <t xml:space="preserve">    ↳ huile olive vierge</t>
  </si>
  <si>
    <t xml:space="preserve">    ↳ Pomme de terre cuite en robe</t>
  </si>
  <si>
    <t xml:space="preserve">    ↳ persil</t>
  </si>
  <si>
    <t>Fiche technique — Entrecôtes marchand de vin</t>
  </si>
  <si>
    <t>Entrecôtes marchand de vin  BO_ENTR_MARC_VIN</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</si>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</sst>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0.04</v>
      </c>
      <c r="E7" s="6">
        <f>D7*$B$2</f>
        <v>0.04</v>
      </c>
      <c r="F7" t="s">
        <v>15</v>
      </c>
      <c r="G7" s="9">
        <f>E7*3.9514</f>
        <v>0.158056</v>
      </c>
    </row>
    <row r="8">
      <c r="A8" t="s" s="8">
        <v>16</v>
      </c>
      <c r="B8" t="s">
        <v>17</v>
      </c>
      <c r="C8" t="s">
        <v>18</v>
      </c>
      <c r="D8" s="4">
        <v>0.3</v>
      </c>
      <c r="E8" s="6">
        <f>D8*$B$2</f>
        <v>0.3</v>
      </c>
      <c r="F8" t="s">
        <v>15</v>
      </c>
      <c r="G8" s="9">
        <f>E8*1.09074</f>
        <v>0.327222</v>
      </c>
    </row>
    <row r="9">
      <c r="A9" t="s" s="8">
        <v>19</v>
      </c>
      <c r="B9" t="s">
        <v>20</v>
      </c>
      <c r="C9" t="s">
        <v>21</v>
      </c>
      <c r="D9" s="4">
        <v>0.32</v>
      </c>
      <c r="E9" s="6">
        <f>D9*$B$2</f>
        <v>0.32</v>
      </c>
      <c r="F9" t="s">
        <v>15</v>
      </c>
      <c r="G9" s="9">
        <f>E9*0</f>
        <v>0</v>
      </c>
    </row>
    <row r="10">
      <c r="A10" t="s" s="8">
        <v>22</v>
      </c>
      <c r="B10" t="s">
        <v>23</v>
      </c>
      <c r="C10" t="s">
        <v>21</v>
      </c>
      <c r="D10" s="4">
        <v>0.1</v>
      </c>
      <c r="E10" s="6">
        <f>D10*$B$2</f>
        <v>0.1</v>
      </c>
      <c r="F10" t="s">
        <v>3</v>
      </c>
      <c r="G10" s="9">
        <f>E10*0</f>
        <v>0</v>
      </c>
    </row>
    <row r="11">
      <c r="A11" t="s" s="8">
        <v>24</v>
      </c>
      <c r="B11" t="s">
        <v>25</v>
      </c>
      <c r="C11" t="s">
        <v>26</v>
      </c>
      <c r="D11" s="4">
        <v>0.4</v>
      </c>
      <c r="E11" s="6">
        <f>D11*$B$2</f>
        <v>0.4</v>
      </c>
      <c r="F11" t="s">
        <v>27</v>
      </c>
      <c r="G11" s="9">
        <f>E11*0.003</f>
        <v>0.0012</v>
      </c>
    </row>
    <row r="12">
      <c r="A12" t="s" s="8">
        <v>28</v>
      </c>
      <c r="B12" t="s">
        <v>29</v>
      </c>
      <c r="C12" t="s">
        <v>30</v>
      </c>
      <c r="D12" s="4">
        <v>0.04</v>
      </c>
      <c r="E12" s="6">
        <f>D12*$B$2</f>
        <v>0.04</v>
      </c>
      <c r="F12" t="s">
        <v>27</v>
      </c>
      <c r="G12" s="9">
        <f>E12*0</f>
        <v>0</v>
      </c>
    </row>
    <row r="13">
      <c r="A13" t="s">
        <v>31</v>
      </c>
      <c r="B13" t="s">
        <v>32</v>
      </c>
      <c r="C13" t="s">
        <v>33</v>
      </c>
      <c r="D13" s="4">
        <v>0.04</v>
      </c>
      <c r="E13" s="6">
        <f>D13*$B$2</f>
        <v>0.04</v>
      </c>
      <c r="F13" t="s">
        <v>34</v>
      </c>
      <c r="G13" s="9">
        <f>E13*20.35</f>
        <v>0.814</v>
      </c>
    </row>
    <row r="14">
      <c r="A14" t="s" s="8">
        <v>35</v>
      </c>
      <c r="B14" t="s">
        <v>36</v>
      </c>
      <c r="C14" t="s">
        <v>37</v>
      </c>
      <c r="D14" s="4">
        <v>0.02</v>
      </c>
      <c r="E14" s="6">
        <f>D14*$B$2</f>
        <v>0.02</v>
      </c>
      <c r="F14" t="s">
        <v>15</v>
      </c>
      <c r="G14" s="9">
        <f>E14*0</f>
        <v>0</v>
      </c>
    </row>
    <row r="15">
      <c r="A15" t="s">
        <v>38</v>
      </c>
      <c r="B15" t="s">
        <v>39</v>
      </c>
      <c r="C15" t="s">
        <v>37</v>
      </c>
      <c r="D15" s="4">
        <v>2</v>
      </c>
      <c r="E15" s="6">
        <f>D15*$B$2</f>
        <v>2</v>
      </c>
      <c r="F15" t="s">
        <v>15</v>
      </c>
      <c r="G15" s="9">
        <f>E15*1.5</f>
        <v>3</v>
      </c>
    </row>
    <row r="16">
      <c r="A16" t="s">
        <v>40</v>
      </c>
      <c r="B16" t="s">
        <v>41</v>
      </c>
      <c r="C16" t="s">
        <v>42</v>
      </c>
      <c r="D16" s="4">
        <v>1.2</v>
      </c>
      <c r="E16" s="6">
        <f>D16*$B$2</f>
        <v>1.2</v>
      </c>
      <c r="F16" t="s">
        <v>15</v>
      </c>
      <c r="G16" s="9">
        <f>E16*24.4</f>
        <v>29.28</v>
      </c>
    </row>
    <row r="17">
      <c r="A17"/>
      <c r="B17"/>
      <c r="C17"/>
      <c r="D17"/>
      <c r="E17"/>
      <c r="F17" t="s" s="10">
        <v>43</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44</v>
      </c>
      <c r="B1" t="s" s="7">
        <v>45</v>
      </c>
      <c r="C1" t="s" s="7">
        <v>46</v>
      </c>
      <c r="D1" t="s" s="7">
        <v>47</v>
      </c>
      <c r="E1" t="s" s="7">
        <v>48</v>
      </c>
      <c r="F1" t="s" s="7">
        <v>49</v>
      </c>
    </row>
    <row r="2">
      <c r="A2" t="s">
        <v>50</v>
      </c>
      <c r="B2">
        <v>1</v>
      </c>
      <c r="C2" t="s">
        <v>51</v>
      </c>
      <c r="D2" t="s" s="12">
        <v>52</v>
      </c>
      <c r="E2" t="s" s="12"/>
      <c r="F2" t="s">
        <v>53</v>
      </c>
    </row>
    <row r="3">
      <c r="A3" t="s">
        <v>50</v>
      </c>
      <c r="B3">
        <v>2</v>
      </c>
      <c r="C3" t="s">
        <v>54</v>
      </c>
      <c r="D3" t="s" s="12">
        <v>55</v>
      </c>
      <c r="E3" t="s" s="12"/>
      <c r="F3" t="s">
        <v>56</v>
      </c>
    </row>
    <row r="4">
      <c r="A4" t="s">
        <v>50</v>
      </c>
      <c r="B4">
        <v>3</v>
      </c>
      <c r="C4" t="s">
        <v>54</v>
      </c>
      <c r="D4" t="inlineStr" s="12">
        <is>
          <t>Préparer la garniture châtelaine - 40 min Tourner soigneusement et citronner les fonds d'artichauts. Eliminer le foin à l'aide d'une cuillère à pommes noisettes. Les marquer en cuisson dans de l'eau bouillante salée et citronnée. Ajouter un peu d'huile et couvrir d'une feuille de papier sulfurisé. Eplucher, laver, puis lever les pommes noisettes à l'aide d'une cuillère à légumes. Les rincer soigneusement à l'eau courante. Tailler les 8 croûtons de pain de mie à l'aide d'un emporte-pièce uni de 7 à 8 cm de diamètre (suivant la grosseur des tournedos). Les frire dans une petite poêle avec de l'huile et un peu de beurre. Réserver les croûtons frits au chaud sur du papier absorbant. Laver, équeuter, essorer, concasser et hacher le persil.</t>
        </is>
      </c>
      <c r="E4" t="s" s="12"/>
      <c r="F4" t="s">
        <v>57</v>
      </c>
    </row>
    <row r="5">
      <c r="A5" t="s">
        <v>50</v>
      </c>
      <c r="B5">
        <v>4</v>
      </c>
      <c r="C5" t="s">
        <v>58</v>
      </c>
      <c r="D5" t="inlineStr" s="12">
        <is>
          <t>Terminer les fonds d'artichauts - 5 min (voir p. 42 à 44) S'assurer de leur cuisson, puis les égoutter. Les disposer dans une plaque beurrée, les assaisonner, puis les recou­vrir d'une feuille de papier sulfurisé beurrée.</t>
        </is>
      </c>
      <c r="E5" t="s" s="12"/>
      <c r="F5" t="s">
        <v>53</v>
      </c>
    </row>
    <row r="6">
      <c r="A6" t="s">
        <v>50</v>
      </c>
      <c r="B6">
        <v>5</v>
      </c>
      <c r="C6" t="s">
        <v>59</v>
      </c>
      <c r="D6" t="inlineStr" s="12">
        <is>
          <t>Marquer les pommes noisettes en cuisson - 10 min Blanchir les pommes. Les placer dans une sauteuse de grandeur appropriée afin qu'elles ne se superposent pas. Mouiller à l'eau froide et porter à ébullition.</t>
        </is>
      </c>
      <c r="E6" t="s" s="12"/>
      <c r="F6" t="s">
        <v>60</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61</v>
      </c>
      <c r="B1" t="s" s="7">
        <v>62</v>
      </c>
      <c r="C1" t="s" s="7">
        <v>63</v>
      </c>
      <c r="D1" t="s" s="7">
        <v>64</v>
      </c>
      <c r="E1" t="s" s="7">
        <v>10</v>
      </c>
    </row>
    <row r="2">
      <c r="A2">
        <v>0</v>
      </c>
      <c r="B2" t="s">
        <v>50</v>
      </c>
      <c r="C2" t="s">
        <v>65</v>
      </c>
      <c r="D2" s="6">
        <f>'Besoins'!$B$2*1</f>
        <v>1</v>
      </c>
      <c r="E2" t="s">
        <v>3</v>
      </c>
    </row>
    <row r="3">
      <c r="A3">
        <v>1</v>
      </c>
      <c r="B3" t="s">
        <v>66</v>
      </c>
      <c r="C3" t="s">
        <v>67</v>
      </c>
      <c r="D3" s="6">
        <f>'Besoins'!$B$2*1.2</f>
        <v>1.2</v>
      </c>
      <c r="E3" t="s">
        <v>15</v>
      </c>
    </row>
    <row r="4">
      <c r="A4">
        <v>1</v>
      </c>
      <c r="B4" t="s">
        <v>68</v>
      </c>
      <c r="C4" t="s">
        <v>67</v>
      </c>
      <c r="D4" s="6">
        <f>'Besoins'!$B$2*0.04</f>
        <v>0.04</v>
      </c>
      <c r="E4" t="s">
        <v>27</v>
      </c>
    </row>
    <row r="5">
      <c r="A5">
        <v>1</v>
      </c>
      <c r="B5" t="s">
        <v>69</v>
      </c>
      <c r="C5" t="s">
        <v>67</v>
      </c>
      <c r="D5" s="6">
        <f>'Besoins'!$B$2*0.04</f>
        <v>0.04</v>
      </c>
      <c r="E5" t="s">
        <v>15</v>
      </c>
    </row>
    <row r="6">
      <c r="A6">
        <v>1</v>
      </c>
      <c r="B6" t="s">
        <v>70</v>
      </c>
      <c r="C6" t="s">
        <v>67</v>
      </c>
      <c r="D6" s="6">
        <f>'Besoins'!$B$2*0.32</f>
        <v>0.32</v>
      </c>
      <c r="E6" t="s">
        <v>15</v>
      </c>
    </row>
    <row r="7">
      <c r="A7">
        <v>1</v>
      </c>
      <c r="B7" t="s">
        <v>71</v>
      </c>
      <c r="C7" t="s">
        <v>67</v>
      </c>
      <c r="D7" s="6">
        <f>'Besoins'!$B$2*0.1</f>
        <v>0.1</v>
      </c>
      <c r="E7" t="s">
        <v>27</v>
      </c>
    </row>
    <row r="8">
      <c r="A8">
        <v>1</v>
      </c>
      <c r="B8" t="s">
        <v>72</v>
      </c>
      <c r="C8" t="s">
        <v>67</v>
      </c>
      <c r="D8" s="6">
        <f>'Besoins'!$B$2*0.4</f>
        <v>0.4</v>
      </c>
      <c r="E8" t="s">
        <v>27</v>
      </c>
    </row>
    <row r="9">
      <c r="A9">
        <v>1</v>
      </c>
      <c r="B9" t="s">
        <v>73</v>
      </c>
      <c r="C9" t="s">
        <v>67</v>
      </c>
      <c r="D9" s="6">
        <f>'Besoins'!$B$2*0.3</f>
        <v>0.3</v>
      </c>
      <c r="E9" t="s">
        <v>15</v>
      </c>
    </row>
    <row r="10">
      <c r="A10">
        <v>1</v>
      </c>
      <c r="B10" t="s">
        <v>74</v>
      </c>
      <c r="C10" t="s">
        <v>67</v>
      </c>
      <c r="D10" s="6">
        <f>'Besoins'!$B$2*0.04</f>
        <v>0.04</v>
      </c>
      <c r="E10" t="s">
        <v>27</v>
      </c>
    </row>
    <row r="11">
      <c r="A11">
        <v>1</v>
      </c>
      <c r="B11" t="s">
        <v>75</v>
      </c>
      <c r="C11" t="s">
        <v>67</v>
      </c>
      <c r="D11" s="6">
        <f>'Besoins'!$B$2*2</f>
        <v>2</v>
      </c>
      <c r="E11" t="s">
        <v>15</v>
      </c>
    </row>
    <row r="12">
      <c r="A12">
        <v>1</v>
      </c>
      <c r="B12" t="s">
        <v>76</v>
      </c>
      <c r="C12" t="s">
        <v>67</v>
      </c>
      <c r="D12" s="6">
        <f>'Besoins'!$B$2*0.02</f>
        <v>0.02</v>
      </c>
      <c r="E1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 min="3" max="3" width="14" customWidth="1"/>
    <col min="4" max="4" width="10" customWidth="1"/>
  </cols>
  <sheetData>
    <row r="1" customHeight="1" ht="24">
      <c r="A1" t="s" s="2">
        <v>77</v>
      </c>
      <c r="B1"/>
      <c r="C1"/>
      <c r="D1"/>
    </row>
    <row r="2">
      <c r="A2" t="str" s="13">
        <f>"BO_ENTR_MARC_VIN · CUI.PV.BOEUF · référence : "&amp;Besoins!B3&amp;" "&amp;Besoins!C3&amp;" · multiplicateur réglable sur la feuille ""Besoins"""</f>
        <v>BO_ENTR_MARC_VIN · CUI.PV.BOEUF · référence : 1 pc · multiplicateur réglable sur la feuille </v>
      </c>
      <c r="B2"/>
      <c r="C2"/>
      <c r="D2"/>
    </row>
    <row r="3">
      <c r="A3"/>
      <c r="B3"/>
      <c r="C3"/>
      <c r="D3"/>
    </row>
    <row r="4">
      <c r="A4" t="s" s="14">
        <v>78</v>
      </c>
      <c r="B4"/>
      <c r="C4"/>
      <c r="D4"/>
    </row>
    <row r="5">
      <c r="A5" t="s" s="15">
        <v>79</v>
      </c>
      <c r="B5" t="str" s="12">
        <f>"[METTRE EN PLACE] "&amp;Procedure!D2</f>
        <v>[METTRE EN PLACE] Mettre en place le poste de travail - 5 min  Denrées, matériels de préparation, de cuisson et de dressage.</v>
      </c>
      <c r="C5"/>
      <c r="D5"/>
    </row>
    <row r="6">
      <c r="A6" t="s" s="15">
        <v>80</v>
      </c>
      <c r="B6" t="str" s="12">
        <f>"[PRÉPARER] "&amp;Procedure!D3</f>
        <v>[PRÉPARER] Préparer les tournedos - 10 min Vérifier et parer les tournedos si nécessaire. Les ficeler, puis les réserver en enceinte réfrigérée.</v>
      </c>
      <c r="C6"/>
      <c r="D6"/>
    </row>
    <row r="7">
      <c r="A7"/>
      <c r="B7" t="str">
        <f>Besoins!B16</f>
        <v>BOEUF vache (filet) semi-paré U.E. sous-vide</v>
      </c>
      <c r="C7" s="6">
        <f>Besoins!E16</f>
        <v>1.2</v>
      </c>
      <c r="D7" t="str">
        <f>Besoins!F16</f>
        <v>kg</v>
      </c>
    </row>
    <row r="8">
      <c r="A8"/>
      <c r="B8" t="str">
        <f>Besoins!B10</f>
        <v>fromage blanc 20% MG sucré</v>
      </c>
      <c r="C8" s="6">
        <f>Besoins!E10</f>
        <v>0.1</v>
      </c>
      <c r="D8" t="str">
        <f>Besoins!F10</f>
        <v>lt</v>
      </c>
    </row>
    <row r="9">
      <c r="A9"/>
      <c r="B9" t="str">
        <f>Besoins!B11</f>
        <v>EAU</v>
      </c>
      <c r="C9" s="6">
        <f>Besoins!E11</f>
        <v>0.4</v>
      </c>
      <c r="D9" t="str">
        <f>Besoins!F11</f>
        <v>lt</v>
      </c>
    </row>
    <row r="10">
      <c r="A10" t="s" s="15">
        <v>81</v>
      </c>
      <c r="B10" t="str" s="12">
        <f>"[PRÉPARER] "&amp;Procedure!D4</f>
        <v>[PRÉPARER] Préparer la garniture châtelaine - 40 min Tourner soigneusement et citronner les fonds d'artichauts. Eliminer le foin à l'aide d'une cuillère à pommes noisettes. Les marquer en cuisson dans de l'eau bouillante salée et citronnée. Ajouter un peu d'huile et couvrir d'une feuille de papier sulfurisé. Eplucher, laver, puis lever les pommes noisettes à l'aide d'une cuillère à légumes. Les rincer soigneusement à l'eau courante. Tailler les 8 croûtons de pain de mie à l'aide d'un emporte-pièce uni de 7 à 8 cm de diamètre (suivant la grosseur des tournedos). Les frire dans une petite poêle avec de l'huile et un peu de beurre. Réserver les croûtons frits au chaud sur du papier absorbant. Laver, équeuter, essorer, concasser et hacher le persil.</v>
      </c>
      <c r="C10"/>
      <c r="D10"/>
    </row>
    <row r="11">
      <c r="A11"/>
      <c r="B11" t="str">
        <f>Besoins!B13</f>
        <v>Huile de tournesol bidon 5L</v>
      </c>
      <c r="C11" s="6">
        <f>Besoins!E13</f>
        <v>0.04</v>
      </c>
      <c r="D11" t="str">
        <f>Besoins!F13</f>
        <v>lt</v>
      </c>
    </row>
    <row r="12">
      <c r="A12"/>
      <c r="B12" t="str">
        <f>Besoins!B7</f>
        <v>BEURRE</v>
      </c>
      <c r="C12" s="6">
        <f>Besoins!E7</f>
        <v>0.04</v>
      </c>
      <c r="D12" t="str">
        <f>Besoins!F7</f>
        <v>kg</v>
      </c>
    </row>
    <row r="13">
      <c r="A13"/>
      <c r="B13" t="str">
        <f>Besoins!B9</f>
        <v>beurre micropain 10gr</v>
      </c>
      <c r="C13" s="6">
        <f>Besoins!E9</f>
        <v>0.32</v>
      </c>
      <c r="D13" t="str">
        <f>Besoins!F9</f>
        <v>kg</v>
      </c>
    </row>
    <row r="14">
      <c r="A14"/>
      <c r="B14" t="str">
        <f>Besoins!B8</f>
        <v>CITRON</v>
      </c>
      <c r="C14" s="6">
        <f>Besoins!E8</f>
        <v>0.3</v>
      </c>
      <c r="D14" t="str">
        <f>Besoins!F8</f>
        <v>kg</v>
      </c>
    </row>
    <row r="15">
      <c r="A15"/>
      <c r="B15" t="str">
        <f>Besoins!B12</f>
        <v>huile olive vierge</v>
      </c>
      <c r="C15" s="6">
        <f>Besoins!E12</f>
        <v>0.04</v>
      </c>
      <c r="D15" t="str">
        <f>Besoins!F12</f>
        <v>lt</v>
      </c>
    </row>
    <row r="16">
      <c r="A16"/>
      <c r="B16" t="str">
        <f>Besoins!B15</f>
        <v>Pomme de terre cuite en robe</v>
      </c>
      <c r="C16" s="6">
        <f>Besoins!E15</f>
        <v>2</v>
      </c>
      <c r="D16" t="str">
        <f>Besoins!F15</f>
        <v>kg</v>
      </c>
    </row>
    <row r="17">
      <c r="A17"/>
      <c r="B17" t="str">
        <f>Besoins!B14</f>
        <v>persil</v>
      </c>
      <c r="C17" s="6">
        <f>Besoins!E14</f>
        <v>0.02</v>
      </c>
      <c r="D17" t="str">
        <f>Besoins!F14</f>
        <v>kg</v>
      </c>
    </row>
    <row r="18">
      <c r="A18" t="s" s="15">
        <v>82</v>
      </c>
      <c r="B18" t="str" s="12">
        <f>"[TERMINER] "&amp;Procedure!D5</f>
        <v>[TERMINER] Terminer les fonds d'artichauts - 5 min (voir p. 42 à 44) S'assurer de leur cuisson, puis les égoutter. Les disposer dans une plaque beurrée, les assaisonner, puis les recou­vrir d'une feuille de papier sulfurisé beurrée.</v>
      </c>
      <c r="C18"/>
      <c r="D18"/>
    </row>
    <row r="19">
      <c r="A19" t="s" s="15">
        <v>83</v>
      </c>
      <c r="B19" t="str" s="12">
        <f>"[BLANCHIR] "&amp;Procedure!D6</f>
        <v>[BLANCHIR] Marquer les pommes noisettes en cuisson - 10 min Blanchir les pommes. Les placer dans une sauteuse de grandeur appropriée afin qu'elles ne se superposent pas. Mouiller à l'eau froide et porter à ébullition.</v>
      </c>
      <c r="C19"/>
      <c r="D19"/>
    </row>
    <row r="20">
      <c r="A20"/>
      <c r="B20"/>
      <c r="C20"/>
      <c r="D20"/>
    </row>
    <row r="21">
      <c r="A21" t="s" s="16">
        <v>84</v>
      </c>
      <c r="B21"/>
      <c r="C21"/>
      <c r="D21"/>
    </row>
  </sheetData>
  <sheetProtection sheet="1"/>
  <mergeCells count="9">
    <mergeCell ref="A1:D1"/>
    <mergeCell ref="A2:D2"/>
    <mergeCell ref="A4:D4"/>
    <mergeCell ref="B5:D5"/>
    <mergeCell ref="B6:D6"/>
    <mergeCell ref="B10:D10"/>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2026-09-15T12:39:05Z</dcterms:created>
  <dc:title>Entrecôtes marchand de vin</dc:title>
  <dc:subject/>
  <dc:creator>CUIS.web</dc:creator>
  <cp:lastModifiedBy/>
  <cp:keywords/>
  <dc:description>Export automatique — moteur récursif d'origine : Bernard Vandendaele</dc:description>
  <cp:category/>
  <dc:language>en-US</dc:language>
  <dcterms:modified xsi:type="dcterms:W3CDTF">2026-09-15T12:39:05Z</dcterms:modified>
  <cp:revision>1</cp:revision>
</cp:coreProperties>
</file>