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<sst xmlns="http://schemas.openxmlformats.org/spreadsheetml/2006/main" count="93" uniqueCount="93">
  <si>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</si>
  <si>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</si>
  <si>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</si>
  <si>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</si>
  <si>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</si>
  <si>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</si>
  <si>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</si>
  <si>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</si>
  <si>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</si>
  <si>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</si>
  <si>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</si>
  <si>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</si>
  <si>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00001316</t>
  </si>
  <si>
    <t>fromage blanc 20% MG sucré</t>
  </si>
  <si>
    <t>Matières premières</t>
  </si>
  <si>
    <t>00001961</t>
  </si>
  <si>
    <t>noilly prat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</si>
  <si>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</si>
  <si>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</si>
  <si>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</si>
  <si>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</si>
  <si>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</si>
  <si>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</si>
  <si>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</si>
  <si>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</si>
  <si>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</si>
  <si>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</si>
  <si>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</si>
  <si>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</si>
  <si>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</si>
  <si>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</si>
  <si>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</si>
  <si>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</si>
  <si>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</si>
  <si>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</si>
  <si>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</si>
  <si>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</si>
  <si>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</si>
  <si>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</si>
  <si>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</si>
  <si>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</si>
  <si>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</si>
  <si>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</si>
  <si>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</si>
  <si>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</si>
  <si>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</si>
  <si>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</si>
  <si>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</si>
  <si>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</si>
  <si>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</si>
  <si>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Soles meunière Murat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</si>
  <si>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</si>
  <si>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</si>
  <si>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</si>
  <si>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</si>
  <si>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</si>
  <si>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</si>
  <si>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</si>
  <si>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</si>
  <si>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</si>
  <si>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</si>
  <si>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</si>
  <si>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</si>
  <si>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</si>
  <si>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</si>
  <si>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</si>
  <si>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</si>
  <si>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</si>
  <si>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</si>
  <si>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</si>
  <si>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</si>
  <si>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</si>
  <si>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</si>
  <si>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</si>
  <si>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</si>
  <si>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</si>
  <si>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</si>
  <si>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</si>
  <si>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</si>
  <si>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</si>
  <si>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Gelée de groseilles</t>
  </si>
  <si>
    <t xml:space="preserve">    ↳ noilly prat</t>
  </si>
  <si>
    <t xml:space="preserve">    ↳ Crème liquide entière 35% MG UHT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</si>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</sst>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</f>
        <v>0</v>
      </c>
    </row>
    <row r="8">
      <c r="A8" t="s" s="8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E8*7.5</f>
        <v>0.375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E9*6.8</f>
        <v>0.34</v>
      </c>
    </row>
    <row r="10">
      <c r="A10" t="s" s="8">
        <v>23</v>
      </c>
      <c r="B10" t="s">
        <v>24</v>
      </c>
      <c r="C10" t="s">
        <v>25</v>
      </c>
      <c r="D10" s="4">
        <v>0.16</v>
      </c>
      <c r="E10" s="6">
        <f>D10*$B$2</f>
        <v>0.16</v>
      </c>
      <c r="F10" t="s">
        <v>22</v>
      </c>
      <c r="G10" s="9">
        <f>E10*0.489836</f>
        <v>0.078374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29</v>
      </c>
      <c r="B12" t="s">
        <v>30</v>
      </c>
      <c r="C12" t="s">
        <v>31</v>
      </c>
      <c r="D12" s="4">
        <v>0.06</v>
      </c>
      <c r="E12" s="6">
        <f>D12*$B$2</f>
        <v>0.06</v>
      </c>
      <c r="F12" t="s">
        <v>22</v>
      </c>
      <c r="G12" s="9">
        <f>E12*3.9514</f>
        <v>0.237084</v>
      </c>
    </row>
    <row r="13">
      <c r="A13" t="s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18</v>
      </c>
      <c r="G13" s="9">
        <f>E13*2.85</f>
        <v>0.285</v>
      </c>
    </row>
    <row r="14">
      <c r="A14" t="s" s="8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3</v>
      </c>
      <c r="G14" s="9">
        <f>E14*0</f>
        <v>0</v>
      </c>
    </row>
    <row r="15">
      <c r="A15" t="s" s="8">
        <v>38</v>
      </c>
      <c r="B15" t="s">
        <v>39</v>
      </c>
      <c r="C15" t="s">
        <v>37</v>
      </c>
      <c r="D15" s="4">
        <v>0.08</v>
      </c>
      <c r="E15" s="6">
        <f>D15*$B$2</f>
        <v>0.08</v>
      </c>
      <c r="F15" t="s">
        <v>3</v>
      </c>
      <c r="G15" s="9">
        <f>E15*0</f>
        <v>0</v>
      </c>
    </row>
    <row r="16">
      <c r="A16" t="s" s="8">
        <v>40</v>
      </c>
      <c r="B16" t="s">
        <v>41</v>
      </c>
      <c r="C16" t="s">
        <v>42</v>
      </c>
      <c r="D16" s="4">
        <v>0.08</v>
      </c>
      <c r="E16" s="6">
        <f>D16*$B$2</f>
        <v>0.08</v>
      </c>
      <c r="F16" t="s">
        <v>22</v>
      </c>
      <c r="G16" s="9">
        <f>E16*0</f>
        <v>0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inlineStr" s="12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2"/>
      <c r="F3" t="s">
        <v>55</v>
      </c>
    </row>
    <row r="4">
      <c r="A4" t="s">
        <v>50</v>
      </c>
      <c r="B4">
        <v>3</v>
      </c>
      <c r="C4" t="s">
        <v>56</v>
      </c>
      <c r="D4" t="inlineStr" s="12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2"/>
      <c r="F4" t="s">
        <v>57</v>
      </c>
    </row>
    <row r="5">
      <c r="A5" t="s">
        <v>50</v>
      </c>
      <c r="B5">
        <v>4</v>
      </c>
      <c r="C5" t="s">
        <v>58</v>
      </c>
      <c r="D5" t="inlineStr" s="12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2"/>
      <c r="F5" t="s">
        <v>55</v>
      </c>
    </row>
    <row r="6">
      <c r="A6" t="s">
        <v>50</v>
      </c>
      <c r="B6">
        <v>5</v>
      </c>
      <c r="C6" t="s">
        <v>59</v>
      </c>
      <c r="D6" t="s" s="12">
        <v>60</v>
      </c>
      <c r="E6" t="s" s="12"/>
      <c r="F6" t="s">
        <v>53</v>
      </c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 t="s">
        <v>63</v>
      </c>
    </row>
    <row r="8">
      <c r="A8" t="s">
        <v>50</v>
      </c>
      <c r="B8">
        <v>7</v>
      </c>
      <c r="C8" t="s">
        <v>64</v>
      </c>
      <c r="D8" t="s" s="12">
        <v>65</v>
      </c>
      <c r="E8" t="s" s="12"/>
      <c r="F8" t="s">
        <v>66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'Besoins'!$B$2*0.16</f>
        <v>0.16</v>
      </c>
      <c r="E3" t="s">
        <v>22</v>
      </c>
    </row>
    <row r="4">
      <c r="A4">
        <v>1</v>
      </c>
      <c r="B4" t="s">
        <v>74</v>
      </c>
      <c r="C4" t="s">
        <v>73</v>
      </c>
      <c r="D4" s="6">
        <f>'Besoins'!$B$2*0.06</f>
        <v>0.06</v>
      </c>
      <c r="E4" t="s">
        <v>22</v>
      </c>
    </row>
    <row r="5">
      <c r="A5">
        <v>1</v>
      </c>
      <c r="B5" t="s">
        <v>75</v>
      </c>
      <c r="C5" t="s">
        <v>73</v>
      </c>
      <c r="D5" s="6">
        <f>'Besoins'!$B$2*0.04</f>
        <v>0.04</v>
      </c>
      <c r="E5" t="s">
        <v>22</v>
      </c>
    </row>
    <row r="6">
      <c r="A6">
        <v>1</v>
      </c>
      <c r="B6" t="s">
        <v>76</v>
      </c>
      <c r="C6" t="s">
        <v>73</v>
      </c>
      <c r="D6" s="6">
        <f>'Besoins'!$B$2*0.08</f>
        <v>0.08</v>
      </c>
      <c r="E6" t="s">
        <v>22</v>
      </c>
    </row>
    <row r="7">
      <c r="A7">
        <v>1</v>
      </c>
      <c r="B7" t="s">
        <v>77</v>
      </c>
      <c r="C7" t="s">
        <v>73</v>
      </c>
      <c r="D7" s="6">
        <f>'Besoins'!$B$2*0.08</f>
        <v>0.08</v>
      </c>
      <c r="E7" t="s">
        <v>22</v>
      </c>
    </row>
    <row r="8">
      <c r="A8">
        <v>1</v>
      </c>
      <c r="B8" t="s">
        <v>78</v>
      </c>
      <c r="C8" t="s">
        <v>73</v>
      </c>
      <c r="D8" s="6">
        <f>'Besoins'!$B$2*0.1</f>
        <v>0.1</v>
      </c>
      <c r="E8" t="s">
        <v>18</v>
      </c>
    </row>
    <row r="9">
      <c r="A9">
        <v>1</v>
      </c>
      <c r="B9" t="s">
        <v>79</v>
      </c>
      <c r="C9" t="s">
        <v>73</v>
      </c>
      <c r="D9" s="6">
        <f>'Besoins'!$B$2*1</f>
        <v>1</v>
      </c>
      <c r="E9" t="s">
        <v>3</v>
      </c>
    </row>
    <row r="10">
      <c r="A10">
        <v>1</v>
      </c>
      <c r="B10" t="s">
        <v>80</v>
      </c>
      <c r="C10" t="s">
        <v>73</v>
      </c>
      <c r="D10" s="6">
        <f>'Besoins'!$B$2*0.05</f>
        <v>0.05</v>
      </c>
      <c r="E10" t="s">
        <v>22</v>
      </c>
    </row>
    <row r="11">
      <c r="A11">
        <v>1</v>
      </c>
      <c r="B11" t="s">
        <v>81</v>
      </c>
      <c r="C11" t="s">
        <v>73</v>
      </c>
      <c r="D11" s="6">
        <f>'Besoins'!$B$2*0.05</f>
        <v>0.05</v>
      </c>
      <c r="E11" t="s">
        <v>18</v>
      </c>
    </row>
    <row r="12">
      <c r="A12">
        <v>1</v>
      </c>
      <c r="B12" t="s">
        <v>82</v>
      </c>
      <c r="C12" t="s">
        <v>73</v>
      </c>
      <c r="D12" s="6">
        <f>'Besoins'!$B$2*0.1</f>
        <v>0.1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86</v>
      </c>
      <c r="B6" t="str" s="12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Besoins!B10</f>
        <v>FARINE (000)</v>
      </c>
      <c r="C7" s="6">
        <f>Besoins!E10</f>
        <v>0.16</v>
      </c>
      <c r="D7" t="str">
        <f>Besoins!F10</f>
        <v>kg</v>
      </c>
    </row>
    <row r="8">
      <c r="A8"/>
      <c r="B8" t="str">
        <f>Besoins!B16</f>
        <v>carottes râpées</v>
      </c>
      <c r="C8" s="6">
        <f>Besoins!E16</f>
        <v>0.08</v>
      </c>
      <c r="D8" t="str">
        <f>Besoins!F16</f>
        <v>kg</v>
      </c>
    </row>
    <row r="9">
      <c r="A9"/>
      <c r="B9" t="str">
        <f>Besoins!B15</f>
        <v>oignons émincés</v>
      </c>
      <c r="C9" s="6">
        <f>Besoins!E15</f>
        <v>0.08</v>
      </c>
      <c r="D9" t="str">
        <f>Besoins!F15</f>
        <v>kg</v>
      </c>
    </row>
    <row r="10">
      <c r="A10"/>
      <c r="B10" t="str">
        <f>Besoins!B7</f>
        <v>fromage blanc 20% MG sucré</v>
      </c>
      <c r="C10" s="6">
        <f>Besoins!E7</f>
        <v>0.1</v>
      </c>
      <c r="D10" t="str">
        <f>Besoins!F7</f>
        <v>lt</v>
      </c>
    </row>
    <row r="11">
      <c r="A11"/>
      <c r="B11" t="str">
        <f>Besoins!B9</f>
        <v>Gelée de groseilles</v>
      </c>
      <c r="C11" s="6">
        <f>Besoins!E9</f>
        <v>0.05</v>
      </c>
      <c r="D11" t="str">
        <f>Besoins!F9</f>
        <v>kg</v>
      </c>
    </row>
    <row r="12">
      <c r="A12"/>
      <c r="B12" t="str">
        <f>Besoins!B13</f>
        <v>Crème liquide entière 35% MG UHT</v>
      </c>
      <c r="C12" s="6">
        <f>Besoins!E13</f>
        <v>0.1</v>
      </c>
      <c r="D12" t="str">
        <f>Besoins!F13</f>
        <v>lt</v>
      </c>
    </row>
    <row r="13">
      <c r="A13" t="s" s="15">
        <v>87</v>
      </c>
      <c r="B13" t="str" s="12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5">
        <v>88</v>
      </c>
      <c r="B14" t="str" s="12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Besoins!B14</f>
        <v>échalote</v>
      </c>
      <c r="C15" s="6">
        <f>Besoins!E14</f>
        <v>0.04</v>
      </c>
      <c r="D15" t="str">
        <f>Besoins!F14</f>
        <v>kg</v>
      </c>
    </row>
    <row r="16">
      <c r="A16"/>
      <c r="B16" t="str">
        <f>Besoins!B11</f>
        <v>bouquet garni arôme</v>
      </c>
      <c r="C16" s="6">
        <f>Besoins!E11</f>
        <v>1</v>
      </c>
      <c r="D16" t="str">
        <f>Besoins!F11</f>
        <v>pc</v>
      </c>
    </row>
    <row r="17">
      <c r="A17" t="s" s="15">
        <v>89</v>
      </c>
      <c r="B17" t="str" s="12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5">
        <v>90</v>
      </c>
      <c r="B18" t="str" s="12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Besoins!B12</f>
        <v>BEURRE</v>
      </c>
      <c r="C19" s="6">
        <f>Besoins!E12</f>
        <v>0.06</v>
      </c>
      <c r="D19" t="str">
        <f>Besoins!F12</f>
        <v>kg</v>
      </c>
    </row>
    <row r="20">
      <c r="A20" t="s" s="15">
        <v>91</v>
      </c>
      <c r="B20" t="str" s="12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Besoins!B8</f>
        <v>noilly prat</v>
      </c>
      <c r="C21" s="6">
        <f>Besoins!E8</f>
        <v>0.05</v>
      </c>
      <c r="D21" t="str">
        <f>Besoins!F8</f>
        <v>lt</v>
      </c>
    </row>
    <row r="22">
      <c r="A22"/>
      <c r="B22"/>
      <c r="C22"/>
      <c r="D22"/>
    </row>
    <row r="23">
      <c r="A23" t="s" s="16">
        <v>92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2026-10-30T14:38:04Z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2026-10-30T14:38:04Z</dcterms:modified>
  <cp:revision>1</cp:revision>
</cp:coreProperties>
</file>