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<sst xmlns="http://schemas.openxmlformats.org/spreadsheetml/2006/main" count="78" uniqueCount="78">
  <si>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</si>
  <si>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</si>
  <si>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</si>
  <si>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</si>
  <si>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</si>
  <si>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</si>
  <si>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</si>
  <si>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</si>
  <si>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</si>
  <si>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</si>
  <si>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</si>
  <si>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</si>
  <si>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</si>
  <si>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</si>
  <si>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</si>
  <si>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CRE-LIQUIDE-35</t>
  </si>
  <si>
    <t>Crème liquide entière 35% MG UHT</t>
  </si>
  <si>
    <t>Crèmes fraîches et laitières</t>
  </si>
  <si>
    <t>lt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</si>
  <si>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</si>
  <si>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</si>
  <si>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</si>
  <si>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</si>
  <si>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</si>
  <si>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</si>
  <si>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</si>
  <si>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</si>
  <si>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</si>
  <si>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</si>
  <si>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</si>
  <si>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</si>
  <si>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</si>
  <si>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</si>
  <si>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</si>
  <si>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</si>
  <si>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</si>
  <si>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</si>
  <si>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</si>
  <si>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</si>
  <si>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</si>
  <si>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</si>
  <si>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</si>
  <si>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</si>
  <si>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Flan de courgette à la fleur de thym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</si>
  <si>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</si>
  <si>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</si>
  <si>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</si>
  <si>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</si>
  <si>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15 min (repos)</t>
  </si>
  <si>
    <t>PRÉPARER</t>
  </si>
  <si>
    <t>8 min (prepa)</t>
  </si>
  <si>
    <t>SAUTER</t>
  </si>
  <si>
    <t>15 min (cuisson)</t>
  </si>
  <si>
    <t>RÉALISER</t>
  </si>
  <si>
    <t>Réaliser lappareil à gratin - 10 min</t>
  </si>
  <si>
    <t>10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</si>
  <si>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</si>
  <si>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</si>
  <si>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</si>
  <si>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</si>
  <si>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</si>
  <si>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courgettes cubes 20X20</t>
  </si>
  <si>
    <t>matiere</t>
  </si>
  <si>
    <t xml:space="preserve">    ↳ huile olive vierge</t>
  </si>
  <si>
    <t xml:space="preserve">    ↳ oignons émincés</t>
  </si>
  <si>
    <t xml:space="preserve">    ↳ ail haché</t>
  </si>
  <si>
    <t xml:space="preserve">    ↳ persil</t>
  </si>
  <si>
    <t xml:space="preserve">    ↳ LAIT</t>
  </si>
  <si>
    <t xml:space="preserve">    ↳ Crème liquide entière 35% MG UHT</t>
  </si>
  <si>
    <t xml:space="preserve">    ↳ Parmesan râpé (Parmigiano)</t>
  </si>
  <si>
    <t>Fiche technique — Flan de courgette à la fleur de thym</t>
  </si>
  <si>
    <t>Flan de courgette à la fleur de thym  GA_FLAN_COUR_FLE</t>
  </si>
  <si>
    <t>1.</t>
  </si>
  <si>
    <t>2.</t>
  </si>
  <si>
    <t>3.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</si>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</sst>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9">
        <f>E8*2.85</f>
        <v>0.57</v>
      </c>
    </row>
    <row r="9">
      <c r="A9" t="s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22</v>
      </c>
      <c r="G9" s="9">
        <f>E9*14.5</f>
        <v>1.16</v>
      </c>
    </row>
    <row r="10">
      <c r="A10" t="s" s="8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18</v>
      </c>
      <c r="G10" s="9">
        <f>E10*0.5999</f>
        <v>0.11998</v>
      </c>
    </row>
    <row r="11">
      <c r="A11" t="s" s="8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22</v>
      </c>
      <c r="G11" s="9">
        <f>E11*0</f>
        <v>0</v>
      </c>
    </row>
    <row r="12">
      <c r="A12" t="s" s="8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3</v>
      </c>
      <c r="G12" s="9">
        <f>E12*0</f>
        <v>0</v>
      </c>
    </row>
    <row r="13">
      <c r="A13" t="s" s="8">
        <v>32</v>
      </c>
      <c r="B13" t="s">
        <v>33</v>
      </c>
      <c r="C13" t="s">
        <v>31</v>
      </c>
      <c r="D13" s="4">
        <v>0.2</v>
      </c>
      <c r="E13" s="6">
        <f>D13*$B$2</f>
        <v>0.2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31</v>
      </c>
      <c r="D14" s="4">
        <v>0.02</v>
      </c>
      <c r="E14" s="6">
        <f>D14*$B$2</f>
        <v>0.02</v>
      </c>
      <c r="F14" t="s">
        <v>3</v>
      </c>
      <c r="G14" s="9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 t="s">
        <v>46</v>
      </c>
    </row>
    <row r="3">
      <c r="A3" t="s">
        <v>43</v>
      </c>
      <c r="B3">
        <v>2</v>
      </c>
      <c r="C3" t="s">
        <v>47</v>
      </c>
      <c r="D3" t="inlineStr" s="12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 t="s" s="12"/>
      <c r="F3" t="s">
        <v>48</v>
      </c>
    </row>
    <row r="4">
      <c r="A4" t="s">
        <v>43</v>
      </c>
      <c r="B4">
        <v>3</v>
      </c>
      <c r="C4" t="s">
        <v>49</v>
      </c>
      <c r="D4" t="inlineStr" s="12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 t="s" s="12"/>
      <c r="F4" t="s">
        <v>50</v>
      </c>
    </row>
    <row r="5">
      <c r="A5" t="s">
        <v>43</v>
      </c>
      <c r="B5">
        <v>5</v>
      </c>
      <c r="C5" t="s">
        <v>51</v>
      </c>
      <c r="D5" t="inlineStr" s="12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 t="s" s="12"/>
      <c r="F5" t="s">
        <v>52</v>
      </c>
    </row>
    <row r="6">
      <c r="A6" t="s">
        <v>43</v>
      </c>
      <c r="B6">
        <v>6</v>
      </c>
      <c r="C6" t="s">
        <v>53</v>
      </c>
      <c r="D6" t="s" s="12">
        <v>54</v>
      </c>
      <c r="E6" t="s" s="12"/>
      <c r="F6" t="s">
        <v>55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43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'Besoins'!$B$2*2</f>
        <v>2</v>
      </c>
      <c r="E3" t="s">
        <v>22</v>
      </c>
    </row>
    <row r="4">
      <c r="A4">
        <v>1</v>
      </c>
      <c r="B4" t="s">
        <v>63</v>
      </c>
      <c r="C4" t="s">
        <v>62</v>
      </c>
      <c r="D4" s="6">
        <f>'Besoins'!$B$2*0.1</f>
        <v>0.1</v>
      </c>
      <c r="E4" t="s">
        <v>18</v>
      </c>
    </row>
    <row r="5">
      <c r="A5">
        <v>1</v>
      </c>
      <c r="B5" t="s">
        <v>64</v>
      </c>
      <c r="C5" t="s">
        <v>62</v>
      </c>
      <c r="D5" s="6">
        <f>'Besoins'!$B$2*0.2</f>
        <v>0.2</v>
      </c>
      <c r="E5" t="s">
        <v>22</v>
      </c>
    </row>
    <row r="6">
      <c r="A6">
        <v>1</v>
      </c>
      <c r="B6" t="s">
        <v>65</v>
      </c>
      <c r="C6" t="s">
        <v>62</v>
      </c>
      <c r="D6" s="6">
        <f>'Besoins'!$B$2*0.02</f>
        <v>0.02</v>
      </c>
      <c r="E6" t="s">
        <v>22</v>
      </c>
    </row>
    <row r="7">
      <c r="A7">
        <v>1</v>
      </c>
      <c r="B7" t="s">
        <v>66</v>
      </c>
      <c r="C7" t="s">
        <v>62</v>
      </c>
      <c r="D7" s="6">
        <f>'Besoins'!$B$2*0.02</f>
        <v>0.02</v>
      </c>
      <c r="E7" t="s">
        <v>22</v>
      </c>
    </row>
    <row r="8">
      <c r="A8">
        <v>1</v>
      </c>
      <c r="B8" t="s">
        <v>67</v>
      </c>
      <c r="C8" t="s">
        <v>62</v>
      </c>
      <c r="D8" s="6">
        <f>'Besoins'!$B$2*0.2</f>
        <v>0.2</v>
      </c>
      <c r="E8" t="s">
        <v>18</v>
      </c>
    </row>
    <row r="9">
      <c r="A9">
        <v>1</v>
      </c>
      <c r="B9" t="s">
        <v>68</v>
      </c>
      <c r="C9" t="s">
        <v>62</v>
      </c>
      <c r="D9" s="6">
        <f>'Besoins'!$B$2*0.2</f>
        <v>0.2</v>
      </c>
      <c r="E9" t="s">
        <v>18</v>
      </c>
    </row>
    <row r="10">
      <c r="A10">
        <v>1</v>
      </c>
      <c r="B10" t="s">
        <v>69</v>
      </c>
      <c r="C10" t="s">
        <v>62</v>
      </c>
      <c r="D10" s="6">
        <f>'Besoins'!$B$2*0.08</f>
        <v>0.08</v>
      </c>
      <c r="E1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"GA_FLAN_COUR_FLE · CUI.GARNITURES · référence : "&amp;Besoins!B3&amp;" "&amp;Besoins!C3&amp;" · multiplicateur réglable sur la feuille ""Besoins"""</f>
        <v>GA_FLAN_COUR_FLE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73</v>
      </c>
      <c r="B6" t="str" s="12">
        <f>"[ÉPLUCHER] "&amp;Procedure!D3</f>
        <v>[ÉPLUCHER] 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v>
      </c>
      <c r="C6"/>
      <c r="D6"/>
    </row>
    <row r="7">
      <c r="A7"/>
      <c r="B7" t="str">
        <f>Besoins!B11</f>
        <v>courgettes cubes 20X20</v>
      </c>
      <c r="C7" s="6">
        <f>Besoins!E11</f>
        <v>2</v>
      </c>
      <c r="D7" t="str">
        <f>Besoins!F11</f>
        <v>kg</v>
      </c>
    </row>
    <row r="8">
      <c r="A8"/>
      <c r="B8" t="str">
        <f>Besoins!B9</f>
        <v>Parmesan râpé (Parmigiano)</v>
      </c>
      <c r="C8" s="6">
        <f>Besoins!E9</f>
        <v>0.08</v>
      </c>
      <c r="D8" t="str">
        <f>Besoins!F9</f>
        <v>kg</v>
      </c>
    </row>
    <row r="9">
      <c r="A9" t="s" s="15">
        <v>74</v>
      </c>
      <c r="B9" t="str" s="12">
        <f>"[PRÉPARER] "&amp;Procedure!D4</f>
        <v>[PRÉPARER] 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v>
      </c>
      <c r="C9"/>
      <c r="D9"/>
    </row>
    <row r="10">
      <c r="A10"/>
      <c r="B10" t="str">
        <f>Besoins!B13</f>
        <v>oignons émincés</v>
      </c>
      <c r="C10" s="6">
        <f>Besoins!E13</f>
        <v>0.2</v>
      </c>
      <c r="D10" t="str">
        <f>Besoins!F13</f>
        <v>kg</v>
      </c>
    </row>
    <row r="11">
      <c r="A11"/>
      <c r="B11" t="str">
        <f>Besoins!B14</f>
        <v>persil</v>
      </c>
      <c r="C11" s="6">
        <f>Besoins!E14</f>
        <v>0.02</v>
      </c>
      <c r="D11" t="str">
        <f>Besoins!F14</f>
        <v>kg</v>
      </c>
    </row>
    <row r="12">
      <c r="A12"/>
      <c r="B12" t="str">
        <f>Besoins!B10</f>
        <v>LAIT</v>
      </c>
      <c r="C12" s="6">
        <f>Besoins!E10</f>
        <v>0.2</v>
      </c>
      <c r="D12" t="str">
        <f>Besoins!F10</f>
        <v>lt</v>
      </c>
    </row>
    <row r="13">
      <c r="A13"/>
      <c r="B13" t="str">
        <f>Besoins!B8</f>
        <v>Crème liquide entière 35% MG UHT</v>
      </c>
      <c r="C13" s="6">
        <f>Besoins!E8</f>
        <v>0.2</v>
      </c>
      <c r="D13" t="str">
        <f>Besoins!F8</f>
        <v>lt</v>
      </c>
    </row>
    <row r="14">
      <c r="A14" t="s" s="15">
        <v>75</v>
      </c>
      <c r="B14" t="str" s="12">
        <f>"[SAUTER] "&amp;Procedure!D5</f>
        <v>[SAUTER] 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v>
      </c>
      <c r="C14"/>
      <c r="D14"/>
    </row>
    <row r="15">
      <c r="A15"/>
      <c r="B15" t="str">
        <f>Besoins!B7</f>
        <v>huile olive vierge</v>
      </c>
      <c r="C15" s="6">
        <f>Besoins!E7</f>
        <v>0.1</v>
      </c>
      <c r="D15" t="str">
        <f>Besoins!F7</f>
        <v>lt</v>
      </c>
    </row>
    <row r="16">
      <c r="A16"/>
      <c r="B16" t="str">
        <f>Besoins!B12</f>
        <v>ail haché</v>
      </c>
      <c r="C16" s="6">
        <f>Besoins!E12</f>
        <v>0.02</v>
      </c>
      <c r="D16" t="str">
        <f>Besoins!F12</f>
        <v>kg</v>
      </c>
    </row>
    <row r="17">
      <c r="A17" t="s" s="15">
        <v>76</v>
      </c>
      <c r="B17" t="str" s="12">
        <f>"[RÉALISER] "&amp;Procedure!D6</f>
        <v>[RÉALISER] Réaliser lappareil à gratin - 10 min</v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