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<sst xmlns="http://schemas.openxmlformats.org/spreadsheetml/2006/main" count="74" uniqueCount="74">
  <si>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</si>
  <si>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</si>
  <si>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</si>
  <si>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</si>
  <si>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</si>
  <si>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</si>
  <si>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</si>
  <si>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</si>
  <si>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</si>
  <si>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</si>
  <si>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</si>
  <si>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</si>
  <si>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</si>
  <si>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</si>
  <si>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</si>
  <si>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</si>
  <si>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00000048</t>
  </si>
  <si>
    <t>BEURRE</t>
  </si>
  <si>
    <t>Beurres et margarines</t>
  </si>
  <si>
    <t>kg</t>
  </si>
  <si>
    <t>00001637</t>
  </si>
  <si>
    <t>coquillettes</t>
  </si>
  <si>
    <t>Pâtes sèches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</si>
  <si>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</si>
  <si>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</si>
  <si>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</si>
  <si>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</si>
  <si>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</si>
  <si>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</si>
  <si>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</si>
  <si>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</si>
  <si>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</si>
  <si>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</si>
  <si>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</si>
  <si>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</si>
  <si>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</si>
  <si>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</si>
  <si>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</si>
  <si>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</si>
  <si>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</si>
  <si>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</si>
  <si>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de Saint-Flour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</si>
  <si>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</si>
  <si>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</si>
  <si>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</si>
  <si>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</si>
  <si>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</si>
  <si>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</si>
  <si>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</si>
  <si>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</si>
  <si>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</si>
  <si>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</si>
  <si>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</si>
  <si>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</si>
  <si>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</si>
  <si>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</si>
  <si>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</si>
  <si>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</si>
  <si>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</si>
  <si>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</si>
  <si>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</si>
  <si>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</si>
  <si>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</si>
  <si>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</si>
  <si>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 (robinet - moy. France 2026)</t>
  </si>
  <si>
    <t xml:space="preserve">    ↳ BEURRE</t>
  </si>
  <si>
    <t xml:space="preserve">    ↳ SEL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</si>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</sst>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6.5</v>
      </c>
      <c r="E7" s="6">
        <f>D7*$B$2</f>
        <v>6.5</v>
      </c>
      <c r="F7" t="s">
        <v>15</v>
      </c>
      <c r="G7" s="8">
        <f>E7*0.0043</f>
        <v>0.02795</v>
      </c>
    </row>
    <row r="8">
      <c r="A8" t="s" s="9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19</v>
      </c>
      <c r="G8" s="8">
        <f>E8*3.9514</f>
        <v>0.316112</v>
      </c>
    </row>
    <row r="9">
      <c r="A9" t="s" s="9">
        <v>20</v>
      </c>
      <c r="B9" t="s">
        <v>21</v>
      </c>
      <c r="C9" t="s">
        <v>22</v>
      </c>
      <c r="D9" s="4">
        <v>0.64</v>
      </c>
      <c r="E9" s="6">
        <f>D9*$B$2</f>
        <v>0.64</v>
      </c>
      <c r="F9" t="s">
        <v>19</v>
      </c>
      <c r="G9" s="8">
        <f>E9*0</f>
        <v>0</v>
      </c>
    </row>
    <row r="10">
      <c r="A10" t="s" s="9">
        <v>23</v>
      </c>
      <c r="B10" t="s">
        <v>24</v>
      </c>
      <c r="C10" t="s">
        <v>22</v>
      </c>
      <c r="D10" s="4">
        <v>0.64</v>
      </c>
      <c r="E10" s="6">
        <f>D10*$B$2</f>
        <v>0.64</v>
      </c>
      <c r="F10" t="s">
        <v>3</v>
      </c>
      <c r="G10" s="8">
        <f>E10*0</f>
        <v>0</v>
      </c>
    </row>
    <row r="11">
      <c r="A11" t="s" s="9">
        <v>25</v>
      </c>
      <c r="B11" t="s">
        <v>26</v>
      </c>
      <c r="C11" t="s">
        <v>22</v>
      </c>
      <c r="D11" s="4">
        <v>0.64</v>
      </c>
      <c r="E11" s="6">
        <f>D11*$B$2</f>
        <v>0.64</v>
      </c>
      <c r="F11" t="s">
        <v>3</v>
      </c>
      <c r="G11" s="8">
        <f>E11*0</f>
        <v>0</v>
      </c>
    </row>
    <row r="12">
      <c r="A12" t="s" s="9">
        <v>27</v>
      </c>
      <c r="B12" t="s">
        <v>28</v>
      </c>
      <c r="C12" t="s">
        <v>22</v>
      </c>
      <c r="D12" s="4">
        <v>0.64</v>
      </c>
      <c r="E12" s="6">
        <f>D12*$B$2</f>
        <v>0.64</v>
      </c>
      <c r="F12" t="s">
        <v>3</v>
      </c>
      <c r="G12" s="8">
        <f>E12*0</f>
        <v>0</v>
      </c>
    </row>
    <row r="13">
      <c r="A13" t="s" s="9">
        <v>29</v>
      </c>
      <c r="B13" t="s">
        <v>30</v>
      </c>
      <c r="C13" t="s">
        <v>22</v>
      </c>
      <c r="D13" s="4">
        <v>0.64</v>
      </c>
      <c r="E13" s="6">
        <f>D13*$B$2</f>
        <v>0.64</v>
      </c>
      <c r="F13" t="s">
        <v>3</v>
      </c>
      <c r="G13" s="8">
        <f>E13*0</f>
        <v>0</v>
      </c>
    </row>
    <row r="14">
      <c r="A14" t="s" s="9">
        <v>31</v>
      </c>
      <c r="B14" t="s">
        <v>32</v>
      </c>
      <c r="C14" t="s">
        <v>33</v>
      </c>
      <c r="D14" s="4">
        <v>0.06</v>
      </c>
      <c r="E14" s="6">
        <f>D14*$B$2</f>
        <v>0.06</v>
      </c>
      <c r="F14" t="s">
        <v>19</v>
      </c>
      <c r="G14" s="8">
        <f>E14*0.186416</f>
        <v>0.011185</v>
      </c>
    </row>
    <row r="15">
      <c r="A15"/>
      <c r="B15"/>
      <c r="C15"/>
      <c r="D15"/>
      <c r="E15"/>
      <c r="F15" t="s" s="10">
        <v>34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 t="s">
        <v>44</v>
      </c>
    </row>
    <row r="3">
      <c r="A3" t="s">
        <v>41</v>
      </c>
      <c r="B3">
        <v>2</v>
      </c>
      <c r="C3" t="s">
        <v>45</v>
      </c>
      <c r="D3" t="s" s="12">
        <v>46</v>
      </c>
      <c r="E3" t="s" s="12"/>
      <c r="F3" t="s">
        <v>47</v>
      </c>
    </row>
    <row r="4">
      <c r="A4" t="s">
        <v>41</v>
      </c>
      <c r="B4">
        <v>3</v>
      </c>
      <c r="C4" t="s">
        <v>48</v>
      </c>
      <c r="D4" t="inlineStr" s="12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2"/>
      <c r="F4" t="s">
        <v>49</v>
      </c>
    </row>
    <row r="5">
      <c r="A5" t="s">
        <v>41</v>
      </c>
      <c r="B5">
        <v>4</v>
      </c>
      <c r="C5" t="s">
        <v>50</v>
      </c>
      <c r="D5" t="s" s="12">
        <v>51</v>
      </c>
      <c r="E5" t="s" s="12"/>
      <c r="F5" t="s">
        <v>52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41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'Besoins'!$B$2*0.64</f>
        <v>0.64</v>
      </c>
      <c r="E3" t="s">
        <v>19</v>
      </c>
    </row>
    <row r="4">
      <c r="A4">
        <v>1</v>
      </c>
      <c r="B4" t="s">
        <v>60</v>
      </c>
      <c r="C4" t="s">
        <v>59</v>
      </c>
      <c r="D4" s="6">
        <f>'Besoins'!$B$2*0.64</f>
        <v>0.64</v>
      </c>
      <c r="E4" t="s">
        <v>19</v>
      </c>
    </row>
    <row r="5">
      <c r="A5">
        <v>1</v>
      </c>
      <c r="B5" t="s">
        <v>61</v>
      </c>
      <c r="C5" t="s">
        <v>59</v>
      </c>
      <c r="D5" s="6">
        <f>'Besoins'!$B$2*0.64</f>
        <v>0.64</v>
      </c>
      <c r="E5" t="s">
        <v>19</v>
      </c>
    </row>
    <row r="6">
      <c r="A6">
        <v>1</v>
      </c>
      <c r="B6" t="s">
        <v>62</v>
      </c>
      <c r="C6" t="s">
        <v>59</v>
      </c>
      <c r="D6" s="6">
        <f>'Besoins'!$B$2*0.64</f>
        <v>0.64</v>
      </c>
      <c r="E6" t="s">
        <v>19</v>
      </c>
    </row>
    <row r="7">
      <c r="A7">
        <v>1</v>
      </c>
      <c r="B7" t="s">
        <v>63</v>
      </c>
      <c r="C7" t="s">
        <v>59</v>
      </c>
      <c r="D7" s="6">
        <f>'Besoins'!$B$2*0.64</f>
        <v>0.64</v>
      </c>
      <c r="E7" t="s">
        <v>19</v>
      </c>
    </row>
    <row r="8">
      <c r="A8">
        <v>1</v>
      </c>
      <c r="B8" t="s">
        <v>64</v>
      </c>
      <c r="C8" t="s">
        <v>59</v>
      </c>
      <c r="D8" s="6">
        <f>'Besoins'!$B$2*6.5</f>
        <v>6.5</v>
      </c>
      <c r="E8" t="s">
        <v>15</v>
      </c>
    </row>
    <row r="9">
      <c r="A9">
        <v>1</v>
      </c>
      <c r="B9" t="s">
        <v>65</v>
      </c>
      <c r="C9" t="s">
        <v>59</v>
      </c>
      <c r="D9" s="6">
        <f>'Besoins'!$B$2*0.08</f>
        <v>0.08</v>
      </c>
      <c r="E9" t="s">
        <v>19</v>
      </c>
    </row>
    <row r="10">
      <c r="A10">
        <v>1</v>
      </c>
      <c r="B10" t="s">
        <v>66</v>
      </c>
      <c r="C10" t="s">
        <v>59</v>
      </c>
      <c r="D10" s="6">
        <f>'Besoins'!$B$2*0.06</f>
        <v>0.06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67</v>
      </c>
      <c r="B1"/>
      <c r="C1"/>
      <c r="D1"/>
    </row>
    <row r="2">
      <c r="A2" t="str" s="13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70</v>
      </c>
      <c r="B6" t="str" s="12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Besoins!B12</f>
        <v>pâtes penne rigate</v>
      </c>
      <c r="C7" s="6">
        <f>Besoins!E12</f>
        <v>0.64</v>
      </c>
      <c r="D7" t="str">
        <f>Besoins!F12</f>
        <v>kg</v>
      </c>
    </row>
    <row r="8">
      <c r="A8"/>
      <c r="B8" t="str">
        <f>Besoins!B13</f>
        <v>spaghettis</v>
      </c>
      <c r="C8" s="6">
        <f>Besoins!E13</f>
        <v>0.64</v>
      </c>
      <c r="D8" t="str">
        <f>Besoins!F13</f>
        <v>kg</v>
      </c>
    </row>
    <row r="9">
      <c r="A9"/>
      <c r="B9" t="str">
        <f>Besoins!B9</f>
        <v>coquillettes</v>
      </c>
      <c r="C9" s="6">
        <f>Besoins!E9</f>
        <v>0.64</v>
      </c>
      <c r="D9" t="str">
        <f>Besoins!F9</f>
        <v>kg</v>
      </c>
    </row>
    <row r="10">
      <c r="A10"/>
      <c r="B10" t="str">
        <f>Besoins!B10</f>
        <v>gansette (papillons)</v>
      </c>
      <c r="C10" s="6">
        <f>Besoins!E10</f>
        <v>0.64</v>
      </c>
      <c r="D10" t="str">
        <f>Besoins!F10</f>
        <v>kg</v>
      </c>
    </row>
    <row r="11">
      <c r="A11"/>
      <c r="B11" t="str">
        <f>Besoins!B11</f>
        <v>macaronis</v>
      </c>
      <c r="C11" s="6">
        <f>Besoins!E11</f>
        <v>0.64</v>
      </c>
      <c r="D11" t="str">
        <f>Besoins!F11</f>
        <v>kg</v>
      </c>
    </row>
    <row r="12">
      <c r="A12"/>
      <c r="B12" t="str">
        <f>Besoins!B7</f>
        <v>Eau (robinet - moy. France 2026)</v>
      </c>
      <c r="C12" s="6">
        <f>Besoins!E7</f>
        <v>6.5</v>
      </c>
      <c r="D12" t="str">
        <f>Besoins!F7</f>
        <v>lt</v>
      </c>
    </row>
    <row r="13">
      <c r="A13"/>
      <c r="B13" t="str">
        <f>Besoins!B14</f>
        <v>SEL</v>
      </c>
      <c r="C13" s="6">
        <f>Besoins!E14</f>
        <v>0.06</v>
      </c>
      <c r="D13" t="str">
        <f>Besoins!F14</f>
        <v>kg</v>
      </c>
    </row>
    <row r="14">
      <c r="A14" t="s" s="15">
        <v>71</v>
      </c>
      <c r="B14" t="str" s="12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Besoins!B8</f>
        <v>BEURRE</v>
      </c>
      <c r="C15" s="6">
        <f>Besoins!E8</f>
        <v>0.08</v>
      </c>
      <c r="D15" t="str">
        <f>Besoins!F8</f>
        <v>kg</v>
      </c>
    </row>
    <row r="16">
      <c r="A16" t="s" s="15">
        <v>72</v>
      </c>
      <c r="B16" t="str" s="12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6">
        <v>73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