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<sst xmlns="http://schemas.openxmlformats.org/spreadsheetml/2006/main" count="113" uniqueCount="113">
  <si>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</si>
  <si>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</si>
  <si>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</si>
  <si>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</si>
  <si>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</si>
  <si>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</si>
  <si>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</si>
  <si>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</si>
  <si>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</si>
  <si>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</si>
  <si>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</si>
  <si>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</si>
  <si>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</si>
  <si>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</si>
  <si>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</si>
  <si>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</si>
  <si>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</si>
  <si>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</si>
  <si>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</si>
  <si>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</si>
  <si>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</si>
  <si>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</si>
  <si>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</si>
  <si>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</si>
  <si>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</si>
  <si>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</si>
  <si>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</si>
  <si>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</si>
  <si>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</si>
  <si>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</si>
  <si>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</si>
  <si>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</si>
  <si>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</si>
  <si>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</si>
  <si>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</si>
  <si>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</si>
  <si>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</si>
  <si>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</si>
  <si>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</si>
  <si>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</si>
  <si>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</si>
  <si>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</si>
  <si>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</si>
  <si>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</si>
  <si>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</si>
  <si>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</si>
  <si>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</si>
  <si>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</si>
  <si>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</si>
  <si>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</si>
  <si>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</si>
  <si>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00POT_MP006</t>
  </si>
  <si>
    <t>Carapaces de crustacés</t>
  </si>
  <si>
    <t>RNM2270121</t>
  </si>
  <si>
    <t>HOMARD vivant 400-600 g Canada</t>
  </si>
  <si>
    <t>00002177</t>
  </si>
  <si>
    <t>langoustines entieres crues 30/40</t>
  </si>
  <si>
    <t>Viandes</t>
  </si>
  <si>
    <t>Total</t>
  </si>
  <si>
    <t>Recette</t>
  </si>
  <si>
    <t>#</t>
  </si>
  <si>
    <t>Verbe</t>
  </si>
  <si>
    <t>Étape</t>
  </si>
  <si>
    <t>Précision technique</t>
  </si>
  <si>
    <t>Durée</t>
  </si>
  <si>
    <t>BISQUE DE CRUSTACÉS</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</si>
  <si>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</si>
  <si>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</si>
  <si>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</si>
  <si>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</si>
  <si>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</si>
  <si>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</si>
  <si>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</si>
  <si>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</si>
  <si>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</si>
  <si>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</si>
  <si>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</si>
  <si>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</si>
  <si>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</si>
  <si>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</si>
  <si>
    <t>Niveau</t>
  </si>
  <si>
    <t>Composant</t>
  </si>
  <si>
    <t>Type</t>
  </si>
  <si>
    <t>Quantité (× multiplicateur, voir feuille Besoins)</t>
  </si>
  <si>
    <t>recette</t>
  </si>
  <si>
    <t xml:space="preserve">    ↳ BEURRE</t>
  </si>
  <si>
    <t>matiere</t>
  </si>
  <si>
    <t xml:space="preserve">    ↳ Carapaces de crustacés</t>
  </si>
  <si>
    <t xml:space="preserve">    ↳ langoustines entieres crues 30/40</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</si>
  <si>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</si>
  <si>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</si>
  <si>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</si>
  <si>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</si>
  <si>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</si>
  <si>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</si>
  <si>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</si>
  <si>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</si>
  <si>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</si>
  <si>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</si>
  <si>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</si>
  <si>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</si>
  <si>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</si>
  <si>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HOMARD vivant 400-600 g Canada</t>
  </si>
  <si>
    <t>Fiche technique — BISQUE DE CRUSTACÉS</t>
  </si>
  <si>
    <t>BISQUE DE CRUSTACÉS  EP_BISQ_CRUS</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</si>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</sst>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E7*13.3119</f>
        <v>0.665595</v>
      </c>
    </row>
    <row r="8">
      <c r="A8" t="s" s="8">
        <v>16</v>
      </c>
      <c r="B8" t="s">
        <v>17</v>
      </c>
      <c r="C8" t="s">
        <v>18</v>
      </c>
      <c r="D8" s="4">
        <v>0.04</v>
      </c>
      <c r="E8" s="6">
        <f>D8*$B$2</f>
        <v>0.04</v>
      </c>
      <c r="F8" t="s">
        <v>19</v>
      </c>
      <c r="G8" s="9">
        <f>E8*3.9514</f>
        <v>0.158056</v>
      </c>
    </row>
    <row r="9">
      <c r="A9" t="s" s="8">
        <v>20</v>
      </c>
      <c r="B9" t="s">
        <v>21</v>
      </c>
      <c r="C9" t="s">
        <v>22</v>
      </c>
      <c r="D9" s="4">
        <v>0.15</v>
      </c>
      <c r="E9" s="6">
        <f>D9*$B$2</f>
        <v>0.15</v>
      </c>
      <c r="F9" t="s">
        <v>3</v>
      </c>
      <c r="G9" s="9">
        <f>E9*0</f>
        <v>0</v>
      </c>
    </row>
    <row r="10">
      <c r="A10" t="s" s="8">
        <v>23</v>
      </c>
      <c r="B10" t="s">
        <v>24</v>
      </c>
      <c r="C10" t="s">
        <v>22</v>
      </c>
      <c r="D10" s="4">
        <v>0.15</v>
      </c>
      <c r="E10" s="6">
        <f>D10*$B$2</f>
        <v>0.15</v>
      </c>
      <c r="F10" t="s">
        <v>19</v>
      </c>
      <c r="G10" s="9">
        <f>E10*2.355</f>
        <v>0.35325</v>
      </c>
    </row>
    <row r="11">
      <c r="A11" t="s" s="8">
        <v>25</v>
      </c>
      <c r="B11" t="s">
        <v>26</v>
      </c>
      <c r="C11" t="s">
        <v>27</v>
      </c>
      <c r="D11" s="4">
        <v>1</v>
      </c>
      <c r="E11" s="6">
        <f>D11*$B$2</f>
        <v>1</v>
      </c>
      <c r="F11" t="s">
        <v>3</v>
      </c>
      <c r="G11" s="9">
        <f>E11*0</f>
        <v>0</v>
      </c>
    </row>
    <row r="12">
      <c r="A12" t="s" s="8">
        <v>28</v>
      </c>
      <c r="B12" t="s">
        <v>29</v>
      </c>
      <c r="C12" t="s">
        <v>27</v>
      </c>
      <c r="D12" s="4">
        <v>2</v>
      </c>
      <c r="E12" s="6">
        <f>D12*$B$2</f>
        <v>2</v>
      </c>
      <c r="F12" t="s">
        <v>3</v>
      </c>
      <c r="G12" s="9">
        <f>E12*0</f>
        <v>0</v>
      </c>
    </row>
    <row r="13">
      <c r="A13" t="s" s="8">
        <v>30</v>
      </c>
      <c r="B13" t="s">
        <v>31</v>
      </c>
      <c r="C13" t="s">
        <v>32</v>
      </c>
      <c r="D13" s="4">
        <v>0.04</v>
      </c>
      <c r="E13" s="6">
        <f>D13*$B$2</f>
        <v>0.04</v>
      </c>
      <c r="F13">
        <v>5</v>
      </c>
      <c r="G13" s="9">
        <f>E13*0</f>
        <v>0</v>
      </c>
    </row>
    <row r="14">
      <c r="A14" t="s">
        <v>33</v>
      </c>
      <c r="B14" t="s">
        <v>34</v>
      </c>
      <c r="C14" t="s">
        <v>35</v>
      </c>
      <c r="D14" s="4">
        <v>0.2</v>
      </c>
      <c r="E14" s="6">
        <f>D14*$B$2</f>
        <v>0.2</v>
      </c>
      <c r="F14" t="s">
        <v>15</v>
      </c>
      <c r="G14" s="9">
        <f>E14*2.85</f>
        <v>0.57</v>
      </c>
    </row>
    <row r="15">
      <c r="A15" t="s" s="8">
        <v>36</v>
      </c>
      <c r="B15" t="s">
        <v>37</v>
      </c>
      <c r="C15" t="s">
        <v>38</v>
      </c>
      <c r="D15" s="4">
        <v>0.08</v>
      </c>
      <c r="E15" s="6">
        <f>D15*$B$2</f>
        <v>0.08</v>
      </c>
      <c r="F15" t="s">
        <v>19</v>
      </c>
      <c r="G15" s="9">
        <f>E15*0</f>
        <v>0</v>
      </c>
    </row>
    <row r="16">
      <c r="A16" t="s" s="8">
        <v>39</v>
      </c>
      <c r="B16" t="s">
        <v>40</v>
      </c>
      <c r="C16" t="s">
        <v>38</v>
      </c>
      <c r="D16" s="4">
        <v>0.4</v>
      </c>
      <c r="E16" s="6">
        <f>D16*$B$2</f>
        <v>0.4</v>
      </c>
      <c r="F16" t="s">
        <v>19</v>
      </c>
      <c r="G16" s="9">
        <f>E16*0</f>
        <v>0</v>
      </c>
    </row>
    <row r="17">
      <c r="A17" t="s" s="8">
        <v>41</v>
      </c>
      <c r="B17" t="s">
        <v>42</v>
      </c>
      <c r="C17" t="s">
        <v>43</v>
      </c>
      <c r="D17" s="4">
        <v>0.02</v>
      </c>
      <c r="E17" s="6">
        <f>D17*$B$2</f>
        <v>0.02</v>
      </c>
      <c r="F17" t="s">
        <v>3</v>
      </c>
      <c r="G17" s="9">
        <f>E17*0</f>
        <v>0</v>
      </c>
    </row>
    <row r="18">
      <c r="A18" t="s" s="8">
        <v>44</v>
      </c>
      <c r="B18" t="s">
        <v>45</v>
      </c>
      <c r="C18" t="s">
        <v>43</v>
      </c>
      <c r="D18" s="4">
        <v>0.04</v>
      </c>
      <c r="E18" s="6">
        <f>D18*$B$2</f>
        <v>0.04</v>
      </c>
      <c r="F18" t="s">
        <v>3</v>
      </c>
      <c r="G18" s="9">
        <f>E18*0</f>
        <v>0</v>
      </c>
    </row>
    <row r="19">
      <c r="A19" t="s" s="8">
        <v>46</v>
      </c>
      <c r="B19" t="s">
        <v>47</v>
      </c>
      <c r="C19" t="s">
        <v>43</v>
      </c>
      <c r="D19" s="4">
        <v>0.08</v>
      </c>
      <c r="E19" s="6">
        <f>D19*$B$2</f>
        <v>0.08</v>
      </c>
      <c r="F19" t="s">
        <v>3</v>
      </c>
      <c r="G19" s="9">
        <f>E19*0</f>
        <v>0</v>
      </c>
    </row>
    <row r="20">
      <c r="A20" t="s">
        <v>48</v>
      </c>
      <c r="B20" t="s">
        <v>49</v>
      </c>
      <c r="C20" t="s">
        <v>50</v>
      </c>
      <c r="D20" s="4">
        <v>0.8</v>
      </c>
      <c r="E20" s="6">
        <f>D20*$B$2</f>
        <v>0.8</v>
      </c>
      <c r="F20" t="s">
        <v>19</v>
      </c>
      <c r="G20" s="9">
        <f>E20*3</f>
        <v>2.4</v>
      </c>
    </row>
    <row r="21">
      <c r="A21" t="s">
        <v>51</v>
      </c>
      <c r="B21" t="s">
        <v>52</v>
      </c>
      <c r="C21" t="s">
        <v>50</v>
      </c>
      <c r="D21" s="4">
        <v>0.8</v>
      </c>
      <c r="E21" s="6">
        <f>D21*$B$2</f>
        <v>0.8</v>
      </c>
      <c r="F21" t="s">
        <v>19</v>
      </c>
      <c r="G21" s="9">
        <f>E21*4</f>
        <v>3.2</v>
      </c>
    </row>
    <row r="22">
      <c r="A22" t="s">
        <v>53</v>
      </c>
      <c r="B22" t="s">
        <v>54</v>
      </c>
      <c r="C22" t="s">
        <v>50</v>
      </c>
      <c r="D22" s="4">
        <v>0.16</v>
      </c>
      <c r="E22" s="6">
        <f>D22*$B$2</f>
        <v>0.16</v>
      </c>
      <c r="F22" t="s">
        <v>19</v>
      </c>
      <c r="G22" s="9">
        <f>E22*39</f>
        <v>6.24</v>
      </c>
    </row>
    <row r="23">
      <c r="A23" t="s" s="8">
        <v>55</v>
      </c>
      <c r="B23" t="s">
        <v>56</v>
      </c>
      <c r="C23" t="s">
        <v>57</v>
      </c>
      <c r="D23" s="4">
        <v>0.8</v>
      </c>
      <c r="E23" s="6">
        <f>D23*$B$2</f>
        <v>0.8</v>
      </c>
      <c r="F23" t="s">
        <v>3</v>
      </c>
      <c r="G23" s="9">
        <f>E23*0</f>
        <v>0</v>
      </c>
    </row>
    <row r="24">
      <c r="A24"/>
      <c r="B24"/>
      <c r="C24"/>
      <c r="D24"/>
      <c r="E24"/>
      <c r="F24" t="s" s="10">
        <v>58</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t="s">
        <v>66</v>
      </c>
      <c r="D2" t="s" s="12">
        <v>67</v>
      </c>
      <c r="E2" t="s" s="12"/>
      <c r="F2" t="s">
        <v>68</v>
      </c>
    </row>
    <row r="3">
      <c r="A3" t="s">
        <v>65</v>
      </c>
      <c r="B3">
        <v>2</v>
      </c>
      <c r="C3" t="s">
        <v>69</v>
      </c>
      <c r="D3" t="s" s="12">
        <v>70</v>
      </c>
      <c r="E3" t="s" s="12"/>
      <c r="F3" t="s">
        <v>71</v>
      </c>
    </row>
    <row r="4">
      <c r="A4" t="s">
        <v>65</v>
      </c>
      <c r="B4">
        <v>3</v>
      </c>
      <c r="C4" t="s">
        <v>72</v>
      </c>
      <c r="D4" t="inlineStr" s="12">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t="s" s="12"/>
      <c r="F4" t="s">
        <v>73</v>
      </c>
    </row>
    <row r="5">
      <c r="A5" t="s">
        <v>65</v>
      </c>
      <c r="B5">
        <v>4</v>
      </c>
      <c r="C5" t="s">
        <v>74</v>
      </c>
      <c r="D5" t="inlineStr" s="12">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t="s" s="12"/>
      <c r="F5" t="s">
        <v>75</v>
      </c>
    </row>
    <row r="6">
      <c r="A6" t="s">
        <v>65</v>
      </c>
      <c r="B6">
        <v>5</v>
      </c>
      <c r="C6" t="s">
        <v>76</v>
      </c>
      <c r="D6" t="inlineStr" s="12">
        <is>
          <t>Préparer la liaison - 5 min  Laver le riz et le cuire dans le fumet (ou à leau à défaut de fumet). La bisque peut être liée avec de la crème de riz diluée dans un peu de fumet froid.</t>
        </is>
      </c>
      <c r="E6" t="s" s="12"/>
      <c r="F6" t="s">
        <v>68</v>
      </c>
    </row>
    <row r="7">
      <c r="A7" t="s">
        <v>65</v>
      </c>
      <c r="B7">
        <v>6</v>
      </c>
      <c r="C7" t="s">
        <v>77</v>
      </c>
      <c r="D7" t="inlineStr" s="12">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t="s" s="12"/>
      <c r="F7" t="s">
        <v>78</v>
      </c>
    </row>
    <row r="8">
      <c r="A8" t="s">
        <v>65</v>
      </c>
      <c r="B8">
        <v>7</v>
      </c>
      <c r="C8" t="s">
        <v>79</v>
      </c>
      <c r="D8" t="inlineStr" s="12">
        <is>
          <t>Dresser la bisque - 5 min Chauffer légèrement la chair des crustacés taillée en dés avec un peu de beurre et de fine champagne. Verser le potage brûlant dans la soupière. Répartir équitablement la garniture. Bisque de homard</t>
        </is>
      </c>
      <c r="E8" t="s" s="12"/>
      <c r="F8" t="s">
        <v>71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80</v>
      </c>
      <c r="B1" t="s" s="7">
        <v>81</v>
      </c>
      <c r="C1" t="s" s="7">
        <v>82</v>
      </c>
      <c r="D1" t="s" s="7">
        <v>83</v>
      </c>
      <c r="E1" t="s" s="7">
        <v>10</v>
      </c>
    </row>
    <row r="2">
      <c r="A2">
        <v>0</v>
      </c>
      <c r="B2" t="s">
        <v>65</v>
      </c>
      <c r="C2" t="s">
        <v>84</v>
      </c>
      <c r="D2" s="6">
        <f>'Besoins'!$B$2*1</f>
        <v>1</v>
      </c>
      <c r="E2" t="s">
        <v>3</v>
      </c>
    </row>
    <row r="3">
      <c r="A3">
        <v>1</v>
      </c>
      <c r="B3" t="s">
        <v>85</v>
      </c>
      <c r="C3" t="s">
        <v>86</v>
      </c>
      <c r="D3" s="6">
        <f>'Besoins'!$B$2*0.04</f>
        <v>0.04</v>
      </c>
      <c r="E3" t="s">
        <v>19</v>
      </c>
    </row>
    <row r="4">
      <c r="A4">
        <v>1</v>
      </c>
      <c r="B4" t="s">
        <v>87</v>
      </c>
      <c r="C4" t="s">
        <v>86</v>
      </c>
      <c r="D4" s="6">
        <f>'Besoins'!$B$2*0.8</f>
        <v>0.8</v>
      </c>
      <c r="E4" t="s">
        <v>19</v>
      </c>
    </row>
    <row r="5">
      <c r="A5">
        <v>1</v>
      </c>
      <c r="B5" t="s">
        <v>88</v>
      </c>
      <c r="C5" t="s">
        <v>86</v>
      </c>
      <c r="D5" s="6">
        <f>'Besoins'!$B$2*0.8</f>
        <v>0.8</v>
      </c>
      <c r="E5" t="s">
        <v>19</v>
      </c>
    </row>
    <row r="6">
      <c r="A6">
        <v>1</v>
      </c>
      <c r="B6" t="s">
        <v>89</v>
      </c>
      <c r="C6" t="s">
        <v>86</v>
      </c>
      <c r="D6" s="6">
        <f>'Besoins'!$B$2*0.08</f>
        <v>0.08</v>
      </c>
      <c r="E6" t="s">
        <v>19</v>
      </c>
    </row>
    <row r="7">
      <c r="A7">
        <v>1</v>
      </c>
      <c r="B7" t="s">
        <v>90</v>
      </c>
      <c r="C7" t="s">
        <v>86</v>
      </c>
      <c r="D7" s="6">
        <f>'Besoins'!$B$2*0.08</f>
        <v>0.08</v>
      </c>
      <c r="E7" t="s">
        <v>19</v>
      </c>
    </row>
    <row r="8">
      <c r="A8">
        <v>1</v>
      </c>
      <c r="B8" t="s">
        <v>91</v>
      </c>
      <c r="C8" t="s">
        <v>86</v>
      </c>
      <c r="D8" s="6">
        <f>'Besoins'!$B$2*0.04</f>
        <v>0.04</v>
      </c>
      <c r="E8" t="s">
        <v>19</v>
      </c>
    </row>
    <row r="9">
      <c r="A9">
        <v>1</v>
      </c>
      <c r="B9" t="s">
        <v>92</v>
      </c>
      <c r="C9" t="s">
        <v>86</v>
      </c>
      <c r="D9" s="6">
        <f>'Besoins'!$B$2*0.05</f>
        <v>0.05</v>
      </c>
      <c r="E9" t="s">
        <v>15</v>
      </c>
    </row>
    <row r="10">
      <c r="A10">
        <v>1</v>
      </c>
      <c r="B10" t="s">
        <v>93</v>
      </c>
      <c r="C10" t="s">
        <v>86</v>
      </c>
      <c r="D10" s="6">
        <f>'Besoins'!$B$2*0.15</f>
        <v>0.15</v>
      </c>
      <c r="E10" t="s">
        <v>15</v>
      </c>
    </row>
    <row r="11">
      <c r="A11">
        <v>1</v>
      </c>
      <c r="B11" t="s">
        <v>94</v>
      </c>
      <c r="C11" t="s">
        <v>86</v>
      </c>
      <c r="D11" s="6">
        <f>'Besoins'!$B$2*2</f>
        <v>2</v>
      </c>
      <c r="E11" t="s">
        <v>15</v>
      </c>
    </row>
    <row r="12">
      <c r="A12">
        <v>1</v>
      </c>
      <c r="B12" t="s">
        <v>95</v>
      </c>
      <c r="C12" t="s">
        <v>86</v>
      </c>
      <c r="D12" s="6">
        <f>'Besoins'!$B$2*0.8</f>
        <v>0.8</v>
      </c>
      <c r="E12" t="s">
        <v>19</v>
      </c>
    </row>
    <row r="13">
      <c r="A13">
        <v>1</v>
      </c>
      <c r="B13" t="s">
        <v>96</v>
      </c>
      <c r="C13" t="s">
        <v>86</v>
      </c>
      <c r="D13" s="6">
        <f>'Besoins'!$B$2*0.4</f>
        <v>0.4</v>
      </c>
      <c r="E13" t="s">
        <v>19</v>
      </c>
    </row>
    <row r="14">
      <c r="A14">
        <v>1</v>
      </c>
      <c r="B14" t="s">
        <v>97</v>
      </c>
      <c r="C14" t="s">
        <v>86</v>
      </c>
      <c r="D14" s="6">
        <f>'Besoins'!$B$2*0.04</f>
        <v>0.04</v>
      </c>
      <c r="E14" t="s">
        <v>19</v>
      </c>
    </row>
    <row r="15">
      <c r="A15">
        <v>1</v>
      </c>
      <c r="B15" t="s">
        <v>98</v>
      </c>
      <c r="C15" t="s">
        <v>86</v>
      </c>
      <c r="D15" s="6">
        <f>'Besoins'!$B$2*0.02</f>
        <v>0.02</v>
      </c>
      <c r="E15" t="s">
        <v>19</v>
      </c>
    </row>
    <row r="16">
      <c r="A16">
        <v>1</v>
      </c>
      <c r="B16" t="s">
        <v>99</v>
      </c>
      <c r="C16" t="s">
        <v>86</v>
      </c>
      <c r="D16" s="6">
        <f>'Besoins'!$B$2*1</f>
        <v>1</v>
      </c>
      <c r="E16" t="s">
        <v>3</v>
      </c>
    </row>
    <row r="17">
      <c r="A17">
        <v>1</v>
      </c>
      <c r="B17" t="s">
        <v>100</v>
      </c>
      <c r="C17" t="s">
        <v>86</v>
      </c>
      <c r="D17" s="6">
        <f>'Besoins'!$B$2*0.15</f>
        <v>0.15</v>
      </c>
      <c r="E17" t="s">
        <v>19</v>
      </c>
    </row>
    <row r="18">
      <c r="A18">
        <v>1</v>
      </c>
      <c r="B18" t="s">
        <v>101</v>
      </c>
      <c r="C18" t="s">
        <v>86</v>
      </c>
      <c r="D18" s="6">
        <f>'Besoins'!$B$2*0.2</f>
        <v>0.2</v>
      </c>
      <c r="E18" t="s">
        <v>15</v>
      </c>
    </row>
    <row r="19">
      <c r="A19">
        <v>1</v>
      </c>
      <c r="B19" t="s">
        <v>102</v>
      </c>
      <c r="C19" t="s">
        <v>86</v>
      </c>
      <c r="D19" s="6">
        <f>'Besoins'!$B$2*0.16</f>
        <v>0.16</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0"/>
  <cols>
    <col min="1" max="1" width="22" customWidth="1"/>
    <col min="2" max="2" width="52" customWidth="1"/>
    <col min="3" max="3" width="14" customWidth="1"/>
    <col min="4" max="4" width="10" customWidth="1"/>
  </cols>
  <sheetData>
    <row r="1" customHeight="1" ht="24">
      <c r="A1" t="s" s="2">
        <v>103</v>
      </c>
      <c r="B1"/>
      <c r="C1"/>
      <c r="D1"/>
    </row>
    <row r="2">
      <c r="A2" t="str" s="13">
        <f>"EP_BISQ_CRUS · CUI.ENC.POTAGES · référence : "&amp;Besoins!B3&amp;" "&amp;Besoins!C3&amp;" · multiplicateur réglable sur la feuille ""Besoins"""</f>
        <v>EP_BISQ_CRUS · CUI.ENC.POTAGES · référence : 1 pc · multiplicateur réglable sur la feuille </v>
      </c>
      <c r="B2"/>
      <c r="C2"/>
      <c r="D2"/>
    </row>
    <row r="3">
      <c r="A3"/>
      <c r="B3"/>
      <c r="C3"/>
      <c r="D3"/>
    </row>
    <row r="4">
      <c r="A4" t="s" s="14">
        <v>104</v>
      </c>
      <c r="B4"/>
      <c r="C4"/>
      <c r="D4"/>
    </row>
    <row r="5">
      <c r="A5" t="s" s="15">
        <v>105</v>
      </c>
      <c r="B5" t="str" s="12">
        <f>"[METTRE EN PLACE] "&amp;Procedure!D2</f>
        <v>[METTRE EN PLACE] Mettre en place le poste de travail - 5 min  Denrées, matériels de préparation, de cuisson et dressage.</v>
      </c>
      <c r="C5"/>
      <c r="D5"/>
    </row>
    <row r="6">
      <c r="A6" t="s" s="15">
        <v>106</v>
      </c>
      <c r="B6" t="str" s="12">
        <f>"[RINCER] "&amp;Procedure!D3</f>
        <v>[RINCER] Rincer et dégorger les étrilles (si utilisation) - 5 min  Brosser les tourteaux et les araignées.</v>
      </c>
      <c r="C6"/>
      <c r="D6"/>
    </row>
    <row r="7">
      <c r="A7"/>
      <c r="B7" t="str">
        <f>Besoins!B23</f>
        <v>langoustines entieres crues 30/40</v>
      </c>
      <c r="C7" s="6">
        <f>Besoins!E23</f>
        <v>0.8</v>
      </c>
      <c r="D7" t="str">
        <f>Besoins!F23</f>
        <v>kg</v>
      </c>
    </row>
    <row r="8">
      <c r="A8"/>
      <c r="B8" t="str">
        <f>Besoins!B7</f>
        <v>RHUM 50ø</v>
      </c>
      <c r="C8" s="6">
        <f>Besoins!E7</f>
        <v>0.05</v>
      </c>
      <c r="D8" t="str">
        <f>Besoins!F7</f>
        <v>lt</v>
      </c>
    </row>
    <row r="9">
      <c r="A9"/>
      <c r="B9" t="str">
        <f>Besoins!B9</f>
        <v>fromage blanc 20% MG sucré</v>
      </c>
      <c r="C9" s="6">
        <f>Besoins!E9</f>
        <v>0.15</v>
      </c>
      <c r="D9" t="str">
        <f>Besoins!F9</f>
        <v>lt</v>
      </c>
    </row>
    <row r="10">
      <c r="A10"/>
      <c r="B10" t="str">
        <f>Besoins!B17</f>
        <v>ail haché</v>
      </c>
      <c r="C10" s="6">
        <f>Besoins!E17</f>
        <v>0.02</v>
      </c>
      <c r="D10" t="str">
        <f>Besoins!F17</f>
        <v>kg</v>
      </c>
    </row>
    <row r="11">
      <c r="A11"/>
      <c r="B11" t="str">
        <f>Besoins!B10</f>
        <v>RIZ</v>
      </c>
      <c r="C11" s="6">
        <f>Besoins!E10</f>
        <v>0.15</v>
      </c>
      <c r="D11" t="str">
        <f>Besoins!F10</f>
        <v>kg</v>
      </c>
    </row>
    <row r="12">
      <c r="A12" t="s" s="15">
        <v>107</v>
      </c>
      <c r="B12" t="str" s="12">
        <f>"[ÉPLUCHER] "&amp;Procedure!D4</f>
        <v>[ÉPLUCHER]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v>
      </c>
      <c r="C12"/>
      <c r="D12"/>
    </row>
    <row r="13">
      <c r="A13"/>
      <c r="B13" t="str">
        <f>Besoins!B15</f>
        <v>carottes râpées</v>
      </c>
      <c r="C13" s="6">
        <f>Besoins!E15</f>
        <v>0.08</v>
      </c>
      <c r="D13" t="str">
        <f>Besoins!F15</f>
        <v>kg</v>
      </c>
    </row>
    <row r="14">
      <c r="A14"/>
      <c r="B14" t="str">
        <f>Besoins!B19</f>
        <v>oignons émincés</v>
      </c>
      <c r="C14" s="6">
        <f>Besoins!E19</f>
        <v>0.08</v>
      </c>
      <c r="D14" t="str">
        <f>Besoins!F19</f>
        <v>kg</v>
      </c>
    </row>
    <row r="15">
      <c r="A15"/>
      <c r="B15" t="str">
        <f>Besoins!B18</f>
        <v>échalote</v>
      </c>
      <c r="C15" s="6">
        <f>Besoins!E18</f>
        <v>0.04</v>
      </c>
      <c r="D15" t="str">
        <f>Besoins!F18</f>
        <v>kg</v>
      </c>
    </row>
    <row r="16">
      <c r="A16"/>
      <c r="B16" t="str">
        <f>Besoins!B16</f>
        <v>tomates cubes</v>
      </c>
      <c r="C16" s="6">
        <f>Besoins!E16</f>
        <v>0.4</v>
      </c>
      <c r="D16" t="str">
        <f>Besoins!F16</f>
        <v>kg</v>
      </c>
    </row>
    <row r="17">
      <c r="A17"/>
      <c r="B17" t="str">
        <f>Besoins!B13</f>
        <v>concentré de tomates</v>
      </c>
      <c r="C17" s="6">
        <f>Besoins!E13</f>
        <v>0.04</v>
      </c>
      <c r="D17" t="str">
        <f>Besoins!F13</f>
        <v>kg</v>
      </c>
    </row>
    <row r="18">
      <c r="A18"/>
      <c r="B18" t="str">
        <f>Besoins!B11</f>
        <v>bouquet garni arôme</v>
      </c>
      <c r="C18" s="6">
        <f>Besoins!E11</f>
        <v>1</v>
      </c>
      <c r="D18" t="str">
        <f>Besoins!F11</f>
        <v>pc</v>
      </c>
    </row>
    <row r="19">
      <c r="A19" t="s" s="15">
        <v>108</v>
      </c>
      <c r="B19" t="str" s="12">
        <f>"[SAUTER] "&amp;Procedure!D5</f>
        <v>[SAUTER]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v>
      </c>
      <c r="C19"/>
      <c r="D19"/>
    </row>
    <row r="20">
      <c r="A20"/>
      <c r="B20" t="str">
        <f>Besoins!B21</f>
        <v>Carapaces de crustacés</v>
      </c>
      <c r="C20" s="6">
        <f>Besoins!E21</f>
        <v>0.8</v>
      </c>
      <c r="D20" t="str">
        <f>Besoins!F21</f>
        <v>kg</v>
      </c>
    </row>
    <row r="21">
      <c r="A21"/>
      <c r="B21" t="str">
        <f>Besoins!B12</f>
        <v>fumet de poisson</v>
      </c>
      <c r="C21" s="6">
        <f>Besoins!E12</f>
        <v>2</v>
      </c>
      <c r="D21" t="str">
        <f>Besoins!F12</f>
        <v>lt</v>
      </c>
    </row>
    <row r="22">
      <c r="A22"/>
      <c r="B22" t="str">
        <f>Besoins!B20</f>
        <v>Arêtes de sole</v>
      </c>
      <c r="C22" s="6">
        <f>Besoins!E20</f>
        <v>0.8</v>
      </c>
      <c r="D22" t="str">
        <f>Besoins!F20</f>
        <v>kg</v>
      </c>
    </row>
    <row r="23">
      <c r="A23" t="s" s="15">
        <v>109</v>
      </c>
      <c r="B23" t="str" s="12">
        <f>"[LAVER] "&amp;Procedure!D6</f>
        <v>[LAVER] Préparer la liaison - 5 min  Laver le riz et le cuire dans le fumet (ou à leau à défaut de fumet). La bisque peut être liée avec de la crème de riz diluée dans un peu de fumet froid.</v>
      </c>
      <c r="C23"/>
      <c r="D23"/>
    </row>
    <row r="24">
      <c r="A24"/>
      <c r="B24" t="str">
        <f>Besoins!B14</f>
        <v>Crème liquide entière 35% MG UHT</v>
      </c>
      <c r="C24" s="6">
        <f>Besoins!E14</f>
        <v>0.2</v>
      </c>
      <c r="D24" t="str">
        <f>Besoins!F14</f>
        <v>lt</v>
      </c>
    </row>
    <row r="25">
      <c r="A25" t="s" s="15">
        <v>110</v>
      </c>
      <c r="B25" t="str" s="12">
        <f>"[TERMINER] "&amp;Procedure!D7</f>
        <v>[TERMINER]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v>
      </c>
      <c r="C25"/>
      <c r="D25"/>
    </row>
    <row r="26">
      <c r="A26"/>
      <c r="B26" t="str">
        <f>Besoins!B8</f>
        <v>BEURRE</v>
      </c>
      <c r="C26" s="6">
        <f>Besoins!E8</f>
        <v>0.04</v>
      </c>
      <c r="D26" t="str">
        <f>Besoins!F8</f>
        <v>kg</v>
      </c>
    </row>
    <row r="27">
      <c r="A27" t="s" s="15">
        <v>111</v>
      </c>
      <c r="B27" t="str" s="12">
        <f>"[DRESSER] "&amp;Procedure!D8</f>
        <v>[DRESSER] Dresser la bisque - 5 min Chauffer légèrement la chair des crustacés taillée en dés avec un peu de beurre et de fine champagne. Verser le potage brûlant dans la soupière. Répartir équitablement la garniture. Bisque de homard</v>
      </c>
      <c r="C27"/>
      <c r="D27"/>
    </row>
    <row r="28">
      <c r="A28"/>
      <c r="B28" t="str">
        <f>Besoins!B22</f>
        <v>HOMARD vivant 400-600 g Canada</v>
      </c>
      <c r="C28" s="6">
        <f>Besoins!E22</f>
        <v>0.16</v>
      </c>
      <c r="D28" t="str">
        <f>Besoins!F22</f>
        <v>kg</v>
      </c>
    </row>
    <row r="29">
      <c r="A29"/>
      <c r="B29"/>
      <c r="C29"/>
      <c r="D29"/>
    </row>
    <row r="30">
      <c r="A30" t="s" s="16">
        <v>112</v>
      </c>
      <c r="B30"/>
      <c r="C30"/>
      <c r="D30"/>
    </row>
  </sheetData>
  <sheetProtection sheet="1"/>
  <mergeCells count="11">
    <mergeCell ref="A1:D1"/>
    <mergeCell ref="A2:D2"/>
    <mergeCell ref="A4:D4"/>
    <mergeCell ref="B5:D5"/>
    <mergeCell ref="B6:D6"/>
    <mergeCell ref="B12:D12"/>
    <mergeCell ref="B19:D19"/>
    <mergeCell ref="B23:D23"/>
    <mergeCell ref="B25:D25"/>
    <mergeCell ref="B27:D27"/>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2026-08-01T00:41:41Z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2026-08-01T00:41:41Z</dcterms:modified>
  <cp:revision>1</cp:revision>
</cp:coreProperties>
</file>