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<sst xmlns="http://schemas.openxmlformats.org/spreadsheetml/2006/main" count="148" uniqueCount="148">
  <si>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</si>
  <si>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</si>
  <si>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Tarte au fromage blanc</t>
  </si>
  <si>
    <t>Code</t>
  </si>
  <si>
    <t>DE_TART_FROM_BLA</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</si>
  <si>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</si>
  <si>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</si>
  <si>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</si>
  <si>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</si>
  <si>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</si>
  <si>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</si>
  <si>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</si>
  <si>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</si>
  <si>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</si>
  <si>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</si>
  <si>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</si>
  <si>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</si>
  <si>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</si>
  <si>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</si>
  <si>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</si>
  <si>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</si>
  <si>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</si>
  <si>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</si>
  <si>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</si>
  <si>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</si>
  <si>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</si>
  <si>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</si>
  <si>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</si>
  <si>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</si>
  <si>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</si>
  <si>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</si>
  <si>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</si>
  <si>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00000820</t>
  </si>
  <si>
    <t>FROMAGE BLANC</t>
  </si>
  <si>
    <t>Produits frais</t>
  </si>
  <si>
    <t>kg</t>
  </si>
  <si>
    <t>00000508</t>
  </si>
  <si>
    <t>MYRTILLES (RAVIER)</t>
  </si>
  <si>
    <t>00000060</t>
  </si>
  <si>
    <t>ORANGE</t>
  </si>
  <si>
    <t>00000224</t>
  </si>
  <si>
    <t>CITRON</t>
  </si>
  <si>
    <t>FRUIT FRAIS</t>
  </si>
  <si>
    <t>00000223</t>
  </si>
  <si>
    <t>FRAISE (RAVIER)</t>
  </si>
  <si>
    <t>00000047</t>
  </si>
  <si>
    <t>OEUF A3 (PRIX)</t>
  </si>
  <si>
    <t>Produits laitiers</t>
  </si>
  <si>
    <t>NAPPAGE-MIROIR</t>
  </si>
  <si>
    <t>Nappage miroir neutre</t>
  </si>
  <si>
    <t>Chocolats décor et confiserie</t>
  </si>
  <si>
    <t>GELATINE</t>
  </si>
  <si>
    <t>Gélatine feuilles (200 bloom)</t>
  </si>
  <si>
    <t>Concentrés et purées cuisines</t>
  </si>
  <si>
    <t>00000061</t>
  </si>
  <si>
    <t>EAU</t>
  </si>
  <si>
    <t>Matières diverses (à trier)</t>
  </si>
  <si>
    <t>lt</t>
  </si>
  <si>
    <t>00001876</t>
  </si>
  <si>
    <t>framboise</t>
  </si>
  <si>
    <t>Sucres</t>
  </si>
  <si>
    <t>00001835</t>
  </si>
  <si>
    <t>groseille gelée</t>
  </si>
  <si>
    <t>00001851</t>
  </si>
  <si>
    <t>pomme cassis</t>
  </si>
  <si>
    <t>00001883</t>
  </si>
  <si>
    <t>sucre semoule</t>
  </si>
  <si>
    <t>CRE-LIQUIDE-35</t>
  </si>
  <si>
    <t>Crème liquide entière 35% MG UHT</t>
  </si>
  <si>
    <t>Crèmes fraîches et laitières</t>
  </si>
  <si>
    <t>RNM5210160</t>
  </si>
  <si>
    <t>MÛRE France barq.125g</t>
  </si>
  <si>
    <t>Légumes</t>
  </si>
  <si>
    <t>00000005</t>
  </si>
  <si>
    <t>sucre (cassonade)</t>
  </si>
  <si>
    <t>Sucres Mat. prem.</t>
  </si>
  <si>
    <t>00000003</t>
  </si>
  <si>
    <t>SUCRE (S2)</t>
  </si>
  <si>
    <t>Total</t>
  </si>
  <si>
    <t>Niveau</t>
  </si>
  <si>
    <t>Composant</t>
  </si>
  <si>
    <t>Type</t>
  </si>
  <si>
    <t>Quantité (pour 1 pc)</t>
  </si>
  <si>
    <t>recette</t>
  </si>
  <si>
    <t>Desserts cuisine</t>
  </si>
  <si>
    <t xml:space="preserve">    ↳ sucre semoule</t>
  </si>
  <si>
    <t>matiere</t>
  </si>
  <si>
    <t xml:space="preserve">    ↳ EAU</t>
  </si>
  <si>
    <t xml:space="preserve">    ↳ ORANGE</t>
  </si>
  <si>
    <t xml:space="preserve">    ↳ FRAISE (RAVIER)</t>
  </si>
  <si>
    <t xml:space="preserve">    ↳ framboise</t>
  </si>
  <si>
    <t xml:space="preserve">    ↳ MYRTILLES (RAVIER)</t>
  </si>
  <si>
    <t xml:space="preserve">    ↳ MÛRE France barq.125g</t>
  </si>
  <si>
    <t xml:space="preserve">    ↳ pomme cassis</t>
  </si>
  <si>
    <t xml:space="preserve">    ↳ groseille gelée</t>
  </si>
  <si>
    <t xml:space="preserve">    ↳ CITRON</t>
  </si>
  <si>
    <t xml:space="preserve">    ↳ FROMAGE BLANC</t>
  </si>
  <si>
    <t xml:space="preserve">    ↳ OEUF (ml)</t>
  </si>
  <si>
    <t>Conversions oeufs et ovoproduits</t>
  </si>
  <si>
    <t xml:space="preserve">        ↳ OEUF A3 (PRIX)</t>
  </si>
  <si>
    <t xml:space="preserve">    ↳ Gélatine feuilles (200 bloom)</t>
  </si>
  <si>
    <t xml:space="preserve">    ↳ Crème liquide entière 35% MG UHT</t>
  </si>
  <si>
    <t xml:space="preserve">    ↳ MERINGUE ITALIÈNNE</t>
  </si>
  <si>
    <t>Meringues</t>
  </si>
  <si>
    <t xml:space="preserve">        ↳ BLANC D'OEUF (P)</t>
  </si>
  <si>
    <t xml:space="preserve">            ↳ BLANC D'OEUF (ML)</t>
  </si>
  <si>
    <t xml:space="preserve">                ↳ OEUF A3 (PRIX)</t>
  </si>
  <si>
    <t xml:space="preserve">        ↳ SUCRE (S2)</t>
  </si>
  <si>
    <t xml:space="preserve">        ↳ EAU</t>
  </si>
  <si>
    <t xml:space="preserve">    ↳ sucre (cassonade)</t>
  </si>
  <si>
    <t xml:space="preserve">    ↳ Nappage miroir neutre</t>
  </si>
  <si>
    <t>Recette</t>
  </si>
  <si>
    <t>#</t>
  </si>
  <si>
    <t>Verbe</t>
  </si>
  <si>
    <t>Étape</t>
  </si>
  <si>
    <t>Précision technique</t>
  </si>
  <si>
    <t>Durée</t>
  </si>
  <si>
    <t>METTRE EN PLACE</t>
  </si>
  <si>
    <t>Mettre en place le poste de travail  Denrées, matériels de préparation, de cuisson et de dressage.</t>
  </si>
  <si>
    <t>METTRE</t>
  </si>
  <si>
    <t>Mettre la gélatine à tremper - 2 min</t>
  </si>
  <si>
    <t>2 min (prepa)</t>
  </si>
  <si>
    <t>LAVER</t>
  </si>
  <si>
    <t>5 min (repos)</t>
  </si>
  <si>
    <t>RÉALISER</t>
  </si>
  <si>
    <t>20 min (cuisson)</t>
  </si>
  <si>
    <t>TERMINER</t>
  </si>
  <si>
    <t>10 min (repos)</t>
  </si>
  <si>
    <t>Réaliser le sirop de punchage - 3 min  Le parfumer avec la liqueur.</t>
  </si>
  <si>
    <t>3 min (prepa)</t>
  </si>
  <si>
    <t>MONTER</t>
  </si>
  <si>
    <t>70 min (repos)</t>
  </si>
  <si>
    <t>10 min (prepa)</t>
  </si>
  <si>
    <t>MERINGUE ITALIÈNNE</t>
  </si>
  <si>
    <t>Fiche technique — Tarte au fromage blanc</t>
  </si>
  <si>
    <t>Tarte au fromage blanc  DE_TART_FROM_BLA</t>
  </si>
  <si>
    <t>1.</t>
  </si>
  <si>
    <t>2.</t>
  </si>
  <si>
    <t xml:space="preserve">    EAU</t>
  </si>
  <si>
    <t xml:space="preserve">    OEUF (ml) (conv.)</t>
  </si>
  <si>
    <t xml:space="preserve">    MERINGUE ITALIÈNNE</t>
  </si>
  <si>
    <t>3.</t>
  </si>
  <si>
    <t>4.</t>
  </si>
  <si>
    <t>5.</t>
  </si>
  <si>
    <t>6.</t>
  </si>
  <si>
    <t>7.</t>
  </si>
  <si>
    <t>8.</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</si>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</sst>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4.6010523732033</v>
      </c>
    </row>
    <row r="12">
      <c r="A12" t="s" s="3">
        <v>17</v>
      </c>
      <c r="B12" s="4">
        <v>4.6010523732033</v>
      </c>
    </row>
    <row r="13">
      <c r="A13"/>
      <c r="B13"/>
    </row>
    <row r="14">
      <c r="A14" t="s" s="5">
        <v>18</v>
      </c>
      <c r="B14" t="s" s="5">
        <v>15</v>
      </c>
    </row>
    <row r="15">
      <c r="A15" t="s" s="5">
        <v>19</v>
      </c>
      <c r="B15" s="6">
        <v>4.6010523732033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0.4</v>
      </c>
      <c r="E7" s="11">
        <f>D7*$B$2</f>
        <v>0.4</v>
      </c>
      <c r="F7" t="s">
        <v>35</v>
      </c>
      <c r="G7" s="4">
        <f>E7*2.3922</f>
        <v>0.95688</v>
      </c>
    </row>
    <row r="8">
      <c r="A8" t="s" s="12">
        <v>36</v>
      </c>
      <c r="B8" t="s">
        <v>37</v>
      </c>
      <c r="C8" t="s">
        <v>34</v>
      </c>
      <c r="D8" s="9">
        <v>0.1</v>
      </c>
      <c r="E8" s="11">
        <f>D8*$B$2</f>
        <v>0.1</v>
      </c>
      <c r="F8" t="s">
        <v>25</v>
      </c>
      <c r="G8" s="4">
        <f>E8*2.7268</f>
        <v>0.27268</v>
      </c>
    </row>
    <row r="9">
      <c r="A9" t="s" s="12">
        <v>38</v>
      </c>
      <c r="B9" t="s">
        <v>39</v>
      </c>
      <c r="C9" t="s">
        <v>34</v>
      </c>
      <c r="D9" s="9">
        <v>0.04</v>
      </c>
      <c r="E9" s="11">
        <f>D9*$B$2</f>
        <v>0.04</v>
      </c>
      <c r="F9" t="s">
        <v>35</v>
      </c>
      <c r="G9" s="4">
        <f>E9*0.6544641786</f>
        <v>0.026179</v>
      </c>
    </row>
    <row r="10">
      <c r="A10" t="s" s="12">
        <v>40</v>
      </c>
      <c r="B10" t="s">
        <v>41</v>
      </c>
      <c r="C10" t="s">
        <v>42</v>
      </c>
      <c r="D10" s="9">
        <v>0.05</v>
      </c>
      <c r="E10" s="11">
        <f>D10*$B$2</f>
        <v>0.05</v>
      </c>
      <c r="F10" t="s">
        <v>35</v>
      </c>
      <c r="G10" s="4">
        <f>E10*1.09074</f>
        <v>0.054537</v>
      </c>
    </row>
    <row r="11">
      <c r="A11" t="s" s="12">
        <v>43</v>
      </c>
      <c r="B11" t="s">
        <v>44</v>
      </c>
      <c r="C11" t="s">
        <v>42</v>
      </c>
      <c r="D11" s="9">
        <v>0.2</v>
      </c>
      <c r="E11" s="11">
        <f>D11*$B$2</f>
        <v>0.2</v>
      </c>
      <c r="F11" t="s">
        <v>25</v>
      </c>
      <c r="G11" s="4">
        <f>E11*1.6113</f>
        <v>0.32226</v>
      </c>
    </row>
    <row r="12">
      <c r="A12" t="s" s="12">
        <v>45</v>
      </c>
      <c r="B12" t="s">
        <v>46</v>
      </c>
      <c r="C12" t="s">
        <v>47</v>
      </c>
      <c r="D12" s="9">
        <v>1.917508</v>
      </c>
      <c r="E12" s="11">
        <f>D12*$B$2</f>
        <v>1.917508</v>
      </c>
      <c r="F12" t="s">
        <v>25</v>
      </c>
      <c r="G12" s="4">
        <f>E12*0.2700000588</f>
        <v>0.517727</v>
      </c>
    </row>
    <row r="13">
      <c r="A13" t="s">
        <v>48</v>
      </c>
      <c r="B13" t="s">
        <v>49</v>
      </c>
      <c r="C13" t="s">
        <v>50</v>
      </c>
      <c r="D13" s="9">
        <v>0.05</v>
      </c>
      <c r="E13" s="11">
        <f>D13*$B$2</f>
        <v>0.05</v>
      </c>
      <c r="F13" t="s">
        <v>35</v>
      </c>
      <c r="G13" s="4">
        <f>E13*6.8</f>
        <v>0.34</v>
      </c>
    </row>
    <row r="14">
      <c r="A14" t="s">
        <v>51</v>
      </c>
      <c r="B14" t="s">
        <v>52</v>
      </c>
      <c r="C14" t="s">
        <v>53</v>
      </c>
      <c r="D14" s="9">
        <v>0.01</v>
      </c>
      <c r="E14" s="11">
        <f>D14*$B$2</f>
        <v>0.01</v>
      </c>
      <c r="F14" t="s">
        <v>35</v>
      </c>
      <c r="G14" s="4">
        <f>E14*24</f>
        <v>0.24</v>
      </c>
    </row>
    <row r="15">
      <c r="A15" t="s" s="12">
        <v>54</v>
      </c>
      <c r="B15" t="s">
        <v>55</v>
      </c>
      <c r="C15" t="s">
        <v>56</v>
      </c>
      <c r="D15" s="9">
        <v>0.076667</v>
      </c>
      <c r="E15" s="11">
        <f>D15*$B$2</f>
        <v>0.076667</v>
      </c>
      <c r="F15" t="s">
        <v>57</v>
      </c>
      <c r="G15" s="4">
        <f>E15*0.002999987</f>
        <v>0.00023</v>
      </c>
    </row>
    <row r="16">
      <c r="A16" t="s" s="12">
        <v>58</v>
      </c>
      <c r="B16" t="s">
        <v>59</v>
      </c>
      <c r="C16" t="s">
        <v>60</v>
      </c>
      <c r="D16" s="9">
        <v>0.2</v>
      </c>
      <c r="E16" s="11">
        <f>D16*$B$2</f>
        <v>0.2</v>
      </c>
      <c r="F16" t="s">
        <v>25</v>
      </c>
      <c r="G16" s="4">
        <f>E16*0</f>
        <v>0</v>
      </c>
    </row>
    <row r="17">
      <c r="A17" t="s" s="12">
        <v>61</v>
      </c>
      <c r="B17" t="s">
        <v>62</v>
      </c>
      <c r="C17" t="s">
        <v>60</v>
      </c>
      <c r="D17" s="9">
        <v>0.05</v>
      </c>
      <c r="E17" s="11">
        <f>D17*$B$2</f>
        <v>0.05</v>
      </c>
      <c r="F17" t="s">
        <v>25</v>
      </c>
      <c r="G17" s="4">
        <f>E17*0</f>
        <v>0</v>
      </c>
    </row>
    <row r="18">
      <c r="A18" t="s" s="12">
        <v>63</v>
      </c>
      <c r="B18" t="s">
        <v>64</v>
      </c>
      <c r="C18" t="s">
        <v>60</v>
      </c>
      <c r="D18" s="9">
        <v>0.05</v>
      </c>
      <c r="E18" s="11">
        <f>D18*$B$2</f>
        <v>0.05</v>
      </c>
      <c r="F18" t="s">
        <v>25</v>
      </c>
      <c r="G18" s="4">
        <f>E18*0</f>
        <v>0</v>
      </c>
    </row>
    <row r="19">
      <c r="A19" t="s" s="12">
        <v>65</v>
      </c>
      <c r="B19" t="s">
        <v>66</v>
      </c>
      <c r="C19" t="s">
        <v>60</v>
      </c>
      <c r="D19" s="9">
        <v>0.08</v>
      </c>
      <c r="E19" s="11">
        <f>D19*$B$2</f>
        <v>0.08</v>
      </c>
      <c r="F19" t="s">
        <v>25</v>
      </c>
      <c r="G19" s="4">
        <f>E19*0</f>
        <v>0</v>
      </c>
    </row>
    <row r="20">
      <c r="A20" t="s">
        <v>67</v>
      </c>
      <c r="B20" t="s">
        <v>68</v>
      </c>
      <c r="C20" t="s">
        <v>69</v>
      </c>
      <c r="D20" s="9">
        <v>0.5</v>
      </c>
      <c r="E20" s="11">
        <f>D20*$B$2</f>
        <v>0.5</v>
      </c>
      <c r="F20" t="s">
        <v>57</v>
      </c>
      <c r="G20" s="4">
        <f>E20*2.85</f>
        <v>1.425</v>
      </c>
    </row>
    <row r="21">
      <c r="A21" t="s">
        <v>70</v>
      </c>
      <c r="B21" t="s">
        <v>71</v>
      </c>
      <c r="C21" t="s">
        <v>72</v>
      </c>
      <c r="D21" s="9">
        <v>0.1</v>
      </c>
      <c r="E21" s="11">
        <f>D21*$B$2</f>
        <v>0.1</v>
      </c>
      <c r="F21" t="s">
        <v>25</v>
      </c>
      <c r="G21" s="4">
        <f>E21*3.5</f>
        <v>0.35</v>
      </c>
    </row>
    <row r="22">
      <c r="A22" t="s" s="12">
        <v>73</v>
      </c>
      <c r="B22" t="s">
        <v>74</v>
      </c>
      <c r="C22" t="s">
        <v>75</v>
      </c>
      <c r="D22" s="9">
        <v>0.02</v>
      </c>
      <c r="E22" s="11">
        <f>D22*$B$2</f>
        <v>0.02</v>
      </c>
      <c r="F22" t="s">
        <v>35</v>
      </c>
      <c r="G22" s="4">
        <f>E22*1.61131</f>
        <v>0.032226</v>
      </c>
    </row>
    <row r="23">
      <c r="A23" t="s" s="12">
        <v>76</v>
      </c>
      <c r="B23" t="s">
        <v>77</v>
      </c>
      <c r="C23" t="s">
        <v>75</v>
      </c>
      <c r="D23" s="9">
        <v>0.066667</v>
      </c>
      <c r="E23" s="11">
        <f>D23*$B$2</f>
        <v>0.066667</v>
      </c>
      <c r="F23" t="s">
        <v>35</v>
      </c>
      <c r="G23" s="4">
        <f>E23*0.94999525</f>
        <v>0.063333</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0.08</v>
      </c>
      <c r="E3" t="s">
        <v>35</v>
      </c>
      <c r="F3" t="s">
        <v>60</v>
      </c>
    </row>
    <row r="4">
      <c r="A4">
        <v>1</v>
      </c>
      <c r="B4" t="s">
        <v>87</v>
      </c>
      <c r="C4" t="s">
        <v>86</v>
      </c>
      <c r="D4" s="11">
        <v>0.06</v>
      </c>
      <c r="E4" t="s">
        <v>57</v>
      </c>
      <c r="F4" t="s">
        <v>56</v>
      </c>
    </row>
    <row r="5">
      <c r="A5">
        <v>1</v>
      </c>
      <c r="B5" t="s">
        <v>88</v>
      </c>
      <c r="C5" t="s">
        <v>86</v>
      </c>
      <c r="D5" s="11">
        <v>0.04</v>
      </c>
      <c r="E5" t="s">
        <v>57</v>
      </c>
      <c r="F5" t="s">
        <v>34</v>
      </c>
    </row>
    <row r="6">
      <c r="A6">
        <v>1</v>
      </c>
      <c r="B6" t="s">
        <v>89</v>
      </c>
      <c r="C6" t="s">
        <v>86</v>
      </c>
      <c r="D6" s="11">
        <v>0.2</v>
      </c>
      <c r="E6" t="s">
        <v>35</v>
      </c>
      <c r="F6" t="s">
        <v>42</v>
      </c>
    </row>
    <row r="7">
      <c r="A7">
        <v>1</v>
      </c>
      <c r="B7" t="s">
        <v>90</v>
      </c>
      <c r="C7" t="s">
        <v>86</v>
      </c>
      <c r="D7" s="11">
        <v>0.2</v>
      </c>
      <c r="E7" t="s">
        <v>35</v>
      </c>
      <c r="F7" t="s">
        <v>60</v>
      </c>
    </row>
    <row r="8">
      <c r="A8">
        <v>1</v>
      </c>
      <c r="B8" t="s">
        <v>91</v>
      </c>
      <c r="C8" t="s">
        <v>86</v>
      </c>
      <c r="D8" s="11">
        <v>0.1</v>
      </c>
      <c r="E8" t="s">
        <v>35</v>
      </c>
      <c r="F8" t="s">
        <v>34</v>
      </c>
    </row>
    <row r="9">
      <c r="A9">
        <v>1</v>
      </c>
      <c r="B9" t="s">
        <v>92</v>
      </c>
      <c r="C9" t="s">
        <v>86</v>
      </c>
      <c r="D9" s="11">
        <v>0.1</v>
      </c>
      <c r="E9" t="s">
        <v>35</v>
      </c>
      <c r="F9" t="s">
        <v>72</v>
      </c>
    </row>
    <row r="10">
      <c r="A10">
        <v>1</v>
      </c>
      <c r="B10" t="s">
        <v>93</v>
      </c>
      <c r="C10" t="s">
        <v>86</v>
      </c>
      <c r="D10" s="11">
        <v>0.05</v>
      </c>
      <c r="E10" t="s">
        <v>35</v>
      </c>
      <c r="F10" t="s">
        <v>60</v>
      </c>
    </row>
    <row r="11">
      <c r="A11">
        <v>1</v>
      </c>
      <c r="B11" t="s">
        <v>94</v>
      </c>
      <c r="C11" t="s">
        <v>86</v>
      </c>
      <c r="D11" s="11">
        <v>0.05</v>
      </c>
      <c r="E11" t="s">
        <v>35</v>
      </c>
      <c r="F11" t="s">
        <v>60</v>
      </c>
    </row>
    <row r="12">
      <c r="A12">
        <v>1</v>
      </c>
      <c r="B12" t="s">
        <v>95</v>
      </c>
      <c r="C12" t="s">
        <v>86</v>
      </c>
      <c r="D12" s="11">
        <v>0.05</v>
      </c>
      <c r="E12" t="s">
        <v>35</v>
      </c>
      <c r="F12" t="s">
        <v>42</v>
      </c>
    </row>
    <row r="13">
      <c r="A13">
        <v>1</v>
      </c>
      <c r="B13" t="s">
        <v>96</v>
      </c>
      <c r="C13" t="s">
        <v>86</v>
      </c>
      <c r="D13" s="11">
        <v>0.4</v>
      </c>
      <c r="E13" t="s">
        <v>35</v>
      </c>
      <c r="F13" t="s">
        <v>34</v>
      </c>
    </row>
    <row r="14">
      <c r="A14">
        <v>1</v>
      </c>
      <c r="B14" t="s">
        <v>97</v>
      </c>
      <c r="C14" t="s">
        <v>83</v>
      </c>
      <c r="D14" s="11">
        <v>0.08</v>
      </c>
      <c r="E14" t="s">
        <v>35</v>
      </c>
      <c r="F14" t="s">
        <v>98</v>
      </c>
    </row>
    <row r="15">
      <c r="A15">
        <v>2</v>
      </c>
      <c r="B15" t="s">
        <v>99</v>
      </c>
      <c r="C15" t="s">
        <v>86</v>
      </c>
      <c r="D15" s="11">
        <v>1.455</v>
      </c>
      <c r="E15" t="s">
        <v>25</v>
      </c>
      <c r="F15" t="s">
        <v>47</v>
      </c>
    </row>
    <row r="16">
      <c r="A16">
        <v>1</v>
      </c>
      <c r="B16" t="s">
        <v>100</v>
      </c>
      <c r="C16" t="s">
        <v>86</v>
      </c>
      <c r="D16" s="11">
        <v>0.01</v>
      </c>
      <c r="E16" t="s">
        <v>35</v>
      </c>
      <c r="F16" t="s">
        <v>53</v>
      </c>
    </row>
    <row r="17">
      <c r="A17">
        <v>1</v>
      </c>
      <c r="B17" t="s">
        <v>101</v>
      </c>
      <c r="C17" t="s">
        <v>86</v>
      </c>
      <c r="D17" s="11">
        <v>0.5</v>
      </c>
      <c r="E17" t="s">
        <v>57</v>
      </c>
      <c r="F17" t="s">
        <v>69</v>
      </c>
    </row>
    <row r="18">
      <c r="A18">
        <v>1</v>
      </c>
      <c r="B18" t="s">
        <v>102</v>
      </c>
      <c r="C18" t="s">
        <v>83</v>
      </c>
      <c r="D18" s="11">
        <v>0.1</v>
      </c>
      <c r="E18" t="s">
        <v>35</v>
      </c>
      <c r="F18" t="s">
        <v>103</v>
      </c>
    </row>
    <row r="19">
      <c r="A19">
        <v>2</v>
      </c>
      <c r="B19" t="s">
        <v>104</v>
      </c>
      <c r="C19" t="s">
        <v>83</v>
      </c>
      <c r="D19" s="11">
        <v>0.926</v>
      </c>
      <c r="E19" t="s">
        <v>25</v>
      </c>
      <c r="F19" t="s">
        <v>98</v>
      </c>
    </row>
    <row r="20">
      <c r="A20">
        <v>3</v>
      </c>
      <c r="B20" t="s">
        <v>105</v>
      </c>
      <c r="C20" t="s">
        <v>83</v>
      </c>
      <c r="D20" s="11">
        <v>0.033</v>
      </c>
      <c r="E20" t="s">
        <v>57</v>
      </c>
      <c r="F20" t="s">
        <v>98</v>
      </c>
    </row>
    <row r="21">
      <c r="A21">
        <v>4</v>
      </c>
      <c r="B21" t="s">
        <v>106</v>
      </c>
      <c r="C21" t="s">
        <v>86</v>
      </c>
      <c r="D21" s="11">
        <v>0.463</v>
      </c>
      <c r="E21" t="s">
        <v>25</v>
      </c>
      <c r="F21" t="s">
        <v>47</v>
      </c>
    </row>
    <row r="22">
      <c r="A22">
        <v>2</v>
      </c>
      <c r="B22" t="s">
        <v>107</v>
      </c>
      <c r="C22" t="s">
        <v>86</v>
      </c>
      <c r="D22" s="11">
        <v>0.067</v>
      </c>
      <c r="E22" t="s">
        <v>35</v>
      </c>
      <c r="F22" t="s">
        <v>75</v>
      </c>
    </row>
    <row r="23">
      <c r="A23">
        <v>2</v>
      </c>
      <c r="B23" t="s">
        <v>108</v>
      </c>
      <c r="C23" t="s">
        <v>86</v>
      </c>
      <c r="D23" s="11">
        <v>0.017</v>
      </c>
      <c r="E23" t="s">
        <v>57</v>
      </c>
      <c r="F23" t="s">
        <v>56</v>
      </c>
    </row>
    <row r="24">
      <c r="A24">
        <v>1</v>
      </c>
      <c r="B24" t="s">
        <v>109</v>
      </c>
      <c r="C24" t="s">
        <v>86</v>
      </c>
      <c r="D24" s="11">
        <v>0.02</v>
      </c>
      <c r="E24" t="s">
        <v>35</v>
      </c>
      <c r="F24" t="s">
        <v>75</v>
      </c>
    </row>
    <row r="25">
      <c r="A25">
        <v>1</v>
      </c>
      <c r="B25" t="s">
        <v>110</v>
      </c>
      <c r="C25" t="s">
        <v>86</v>
      </c>
      <c r="D25" s="11">
        <v>0.05</v>
      </c>
      <c r="E25" t="s">
        <v>35</v>
      </c>
      <c r="F25"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row>
    <row r="3">
      <c r="A3" t="s">
        <v>2</v>
      </c>
      <c r="B3">
        <v>2</v>
      </c>
      <c r="C3" t="s">
        <v>119</v>
      </c>
      <c r="D3" t="s" s="14">
        <v>120</v>
      </c>
      <c r="E3" t="s" s="14"/>
      <c r="F3" t="s">
        <v>121</v>
      </c>
    </row>
    <row r="4">
      <c r="A4" t="s">
        <v>2</v>
      </c>
      <c r="B4">
        <v>3</v>
      </c>
      <c r="C4" t="s">
        <v>122</v>
      </c>
      <c r="D4" t="inlineStr" s="14">
        <is>
          <t>Préparer les fruits rouges - 5 min Les laver délicatement, équeuter les fraises et les égoutter soigneusement sur du papier absorbant. Les mettre à macérer avec le sucre, la liqueur et le jus dun demi-citron, filmer et réserver en enceinte réfrigérée.</t>
        </is>
      </c>
      <c r="E4" t="s" s="14"/>
      <c r="F4" t="s">
        <v>123</v>
      </c>
    </row>
    <row r="5">
      <c r="A5" t="s">
        <v>2</v>
      </c>
      <c r="B5">
        <v>4</v>
      </c>
      <c r="C5" t="s">
        <v>124</v>
      </c>
      <c r="D5" t="inlineStr" s="14">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t="s" s="14"/>
      <c r="F5" t="s">
        <v>125</v>
      </c>
    </row>
    <row r="6">
      <c r="A6" t="s">
        <v>2</v>
      </c>
      <c r="B6">
        <v>5</v>
      </c>
      <c r="C6" t="s">
        <v>126</v>
      </c>
      <c r="D6" t="inlineStr" s="14">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t="s" s="14"/>
      <c r="F6" t="s">
        <v>127</v>
      </c>
    </row>
    <row r="7">
      <c r="A7" t="s">
        <v>2</v>
      </c>
      <c r="B7">
        <v>6</v>
      </c>
      <c r="C7" t="s">
        <v>124</v>
      </c>
      <c r="D7" t="s" s="14">
        <v>128</v>
      </c>
      <c r="E7" t="s" s="14"/>
      <c r="F7" t="s">
        <v>129</v>
      </c>
    </row>
    <row r="8">
      <c r="A8" t="s">
        <v>2</v>
      </c>
      <c r="B8">
        <v>7</v>
      </c>
      <c r="C8" t="s">
        <v>130</v>
      </c>
      <c r="D8" t="inlineStr" s="14">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t="s" s="14"/>
      <c r="F8" t="s">
        <v>131</v>
      </c>
    </row>
    <row r="9">
      <c r="A9" t="s">
        <v>2</v>
      </c>
      <c r="B9">
        <v>8</v>
      </c>
      <c r="C9" t="s">
        <v>126</v>
      </c>
      <c r="D9" t="inlineStr" s="14">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t="s" s="14"/>
      <c r="F9" t="s">
        <v>132</v>
      </c>
    </row>
    <row r="10">
      <c r="A10" t="s">
        <v>133</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 min="3" max="3" width="14" customWidth="1"/>
    <col min="4" max="4" width="10" customWidth="1"/>
  </cols>
  <sheetData>
    <row r="1" customHeight="1" ht="24">
      <c r="A1" t="s" s="7">
        <v>134</v>
      </c>
      <c r="B1"/>
      <c r="C1"/>
      <c r="D1"/>
    </row>
    <row r="2">
      <c r="A2" t="str" s="15">
        <f>"DE_TART_FROM_BLA · CUI.DESSERTS · référence : "&amp;Besoins!B3&amp;" "&amp;Besoins!C3&amp;" · multiplicateur réglable sur la feuille ""Besoins"""</f>
        <v>DE_TART_FROM_BLA · CUI.DESSERTS · référence : 1 pc · multiplicateur réglable sur la feuille </v>
      </c>
      <c r="B2"/>
      <c r="C2"/>
      <c r="D2"/>
    </row>
    <row r="3">
      <c r="A3"/>
      <c r="B3"/>
      <c r="C3"/>
      <c r="D3"/>
    </row>
    <row r="4">
      <c r="A4" t="s" s="16">
        <v>135</v>
      </c>
      <c r="B4"/>
      <c r="C4"/>
      <c r="D4"/>
    </row>
    <row r="5">
      <c r="A5" t="s" s="17">
        <v>136</v>
      </c>
      <c r="B5" t="str" s="14">
        <f>"[METTRE EN PLACE] "&amp;Procedure!D2</f>
        <v>[METTRE EN PLACE] Mettre en place le poste de travail  Denrées, matériels de préparation, de cuisson et de dressage.</v>
      </c>
      <c r="C5"/>
      <c r="D5"/>
    </row>
    <row r="6">
      <c r="A6" t="s" s="17">
        <v>137</v>
      </c>
      <c r="B6" t="str" s="14">
        <f>"[METTRE] "&amp;Procedure!D3</f>
        <v>[METTRE] Mettre la gélatine à tremper - 2 min</v>
      </c>
      <c r="C6"/>
      <c r="D6"/>
    </row>
    <row r="7">
      <c r="A7"/>
      <c r="B7" t="str">
        <f>Besoins!B14</f>
        <v>Gélatine feuilles (200 bloom)</v>
      </c>
      <c r="C7" s="11">
        <f>Besoins!E14</f>
        <v>0.01</v>
      </c>
      <c r="D7" t="str">
        <f>Besoins!F14</f>
        <v>kg</v>
      </c>
    </row>
    <row r="8">
      <c r="A8"/>
      <c r="B8" t="s">
        <v>138</v>
      </c>
      <c r="C8" s="11">
        <f>'Besoins'!$B$2*0.06</f>
        <v>0.06</v>
      </c>
      <c r="D8" t="s">
        <v>57</v>
      </c>
    </row>
    <row r="9">
      <c r="A9"/>
      <c r="B9" t="str">
        <f>Besoins!B9</f>
        <v>ORANGE</v>
      </c>
      <c r="C9" s="11">
        <f>Besoins!E9</f>
        <v>0.04</v>
      </c>
      <c r="D9" t="str">
        <f>Besoins!F9</f>
        <v>lt</v>
      </c>
    </row>
    <row r="10">
      <c r="A10"/>
      <c r="B10" t="str">
        <f>Besoins!B16</f>
        <v>framboise</v>
      </c>
      <c r="C10" s="11">
        <f>Besoins!E16</f>
        <v>0.2</v>
      </c>
      <c r="D10" t="str">
        <f>Besoins!F16</f>
        <v>kg</v>
      </c>
    </row>
    <row r="11">
      <c r="A11"/>
      <c r="B11" t="str">
        <f>Besoins!B8</f>
        <v>MYRTILLES (RAVIER)</v>
      </c>
      <c r="C11" s="11">
        <f>Besoins!E8</f>
        <v>0.1</v>
      </c>
      <c r="D11" t="str">
        <f>Besoins!F8</f>
        <v>kg</v>
      </c>
    </row>
    <row r="12">
      <c r="A12"/>
      <c r="B12" t="str">
        <f>Besoins!B21</f>
        <v>MÛRE France barq.125g</v>
      </c>
      <c r="C12" s="11">
        <f>Besoins!E21</f>
        <v>0.1</v>
      </c>
      <c r="D12" t="str">
        <f>Besoins!F21</f>
        <v>kg</v>
      </c>
    </row>
    <row r="13">
      <c r="A13"/>
      <c r="B13" t="str">
        <f>Besoins!B18</f>
        <v>pomme cassis</v>
      </c>
      <c r="C13" s="11">
        <f>Besoins!E18</f>
        <v>0.05</v>
      </c>
      <c r="D13" t="str">
        <f>Besoins!F18</f>
        <v>kg</v>
      </c>
    </row>
    <row r="14">
      <c r="A14"/>
      <c r="B14" t="str">
        <f>Besoins!B17</f>
        <v>groseille gelée</v>
      </c>
      <c r="C14" s="11">
        <f>Besoins!E17</f>
        <v>0.05</v>
      </c>
      <c r="D14" t="str">
        <f>Besoins!F17</f>
        <v>kg</v>
      </c>
    </row>
    <row r="15">
      <c r="A15"/>
      <c r="B15" t="s">
        <v>139</v>
      </c>
      <c r="C15" s="11">
        <f>'Besoins'!$B$2*0.08</f>
        <v>0.08</v>
      </c>
      <c r="D15" t="s">
        <v>35</v>
      </c>
    </row>
    <row r="16">
      <c r="A16"/>
      <c r="B16" t="s">
        <v>140</v>
      </c>
      <c r="C16" s="11">
        <f>'Besoins'!$B$2*0.1</f>
        <v>0.1</v>
      </c>
      <c r="D16" t="s">
        <v>35</v>
      </c>
    </row>
    <row r="17">
      <c r="A17"/>
      <c r="B17" t="str">
        <f>Besoins!B13</f>
        <v>Nappage miroir neutre</v>
      </c>
      <c r="C17" s="11">
        <f>Besoins!E13</f>
        <v>0.05</v>
      </c>
      <c r="D17" t="str">
        <f>Besoins!F13</f>
        <v>kg</v>
      </c>
    </row>
    <row r="18">
      <c r="A18" t="s" s="17">
        <v>141</v>
      </c>
      <c r="B18" t="str" s="14">
        <f>"[LAVER] "&amp;Procedure!D4</f>
        <v>[LAVER] Préparer les fruits rouges - 5 min Les laver délicatement, équeuter les fraises et les égoutter soigneusement sur du papier absorbant. Les mettre à macérer avec le sucre, la liqueur et le jus dun demi-citron, filmer et réserver en enceinte réfrigérée.</v>
      </c>
      <c r="C18"/>
      <c r="D18"/>
    </row>
    <row r="19">
      <c r="A19"/>
      <c r="B19" t="str">
        <f>Besoins!B19</f>
        <v>sucre semoule</v>
      </c>
      <c r="C19" s="11">
        <f>Besoins!E19</f>
        <v>0.08</v>
      </c>
      <c r="D19" t="str">
        <f>Besoins!F19</f>
        <v>kg</v>
      </c>
    </row>
    <row r="20">
      <c r="A20"/>
      <c r="B20" t="str">
        <f>Besoins!B11</f>
        <v>FRAISE (RAVIER)</v>
      </c>
      <c r="C20" s="11">
        <f>Besoins!E11</f>
        <v>0.2</v>
      </c>
      <c r="D20" t="str">
        <f>Besoins!F11</f>
        <v>kg</v>
      </c>
    </row>
    <row r="21">
      <c r="A21"/>
      <c r="B21" t="str">
        <f>Besoins!B10</f>
        <v>CITRON</v>
      </c>
      <c r="C21" s="11">
        <f>Besoins!E10</f>
        <v>0.05</v>
      </c>
      <c r="D21" t="str">
        <f>Besoins!F10</f>
        <v>kg</v>
      </c>
    </row>
    <row r="22">
      <c r="A22"/>
      <c r="B22" t="str">
        <f>Besoins!B22</f>
        <v>sucre (cassonade)</v>
      </c>
      <c r="C22" s="11">
        <f>Besoins!E22</f>
        <v>0.02</v>
      </c>
      <c r="D22" t="str">
        <f>Besoins!F22</f>
        <v>kg</v>
      </c>
    </row>
    <row r="23">
      <c r="A23" t="s" s="17">
        <v>142</v>
      </c>
      <c r="B23" t="str" s="14">
        <f>"[RÉALISER] "&amp;Procedure!D5</f>
        <v>[RÉALISER] 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v>
      </c>
      <c r="C23"/>
      <c r="D23"/>
    </row>
    <row r="24">
      <c r="A24" t="s" s="17">
        <v>143</v>
      </c>
      <c r="B24" t="str" s="14">
        <f>"[TERMINER] "&amp;Procedure!D6</f>
        <v>[TERMINER] 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v>
      </c>
      <c r="C24"/>
      <c r="D24"/>
    </row>
    <row r="25">
      <c r="A25"/>
      <c r="B25" t="str">
        <f>Besoins!B7</f>
        <v>FROMAGE BLANC</v>
      </c>
      <c r="C25" s="11">
        <f>Besoins!E7</f>
        <v>0.4</v>
      </c>
      <c r="D25" t="str">
        <f>Besoins!F7</f>
        <v>kg</v>
      </c>
    </row>
    <row r="26">
      <c r="A26"/>
      <c r="B26" t="str">
        <f>Besoins!B20</f>
        <v>Crème liquide entière 35% MG UHT</v>
      </c>
      <c r="C26" s="11">
        <f>Besoins!E20</f>
        <v>0.5</v>
      </c>
      <c r="D26" t="str">
        <f>Besoins!F20</f>
        <v>lt</v>
      </c>
    </row>
    <row r="27">
      <c r="A27" t="s" s="17">
        <v>144</v>
      </c>
      <c r="B27" t="str" s="14">
        <f>"[RÉALISER] "&amp;Procedure!D7</f>
        <v>[RÉALISER] Réaliser le sirop de punchage - 3 min  Le parfumer avec la liqueur.</v>
      </c>
      <c r="C27"/>
      <c r="D27"/>
    </row>
    <row r="28">
      <c r="A28" t="s" s="17">
        <v>145</v>
      </c>
      <c r="B28" t="str" s="14">
        <f>"[MONTER] "&amp;Procedure!D8</f>
        <v>[MONTER] 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v>
      </c>
      <c r="C28"/>
      <c r="D28"/>
    </row>
    <row r="29">
      <c r="A29" t="s" s="17">
        <v>146</v>
      </c>
      <c r="B29" t="str" s="14">
        <f>"[TERMINER] "&amp;Procedure!D9</f>
        <v>[TERMINER] 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v>
      </c>
      <c r="C29"/>
      <c r="D29"/>
    </row>
    <row r="30">
      <c r="A30"/>
      <c r="B30"/>
      <c r="C30"/>
      <c r="D30"/>
    </row>
    <row r="31">
      <c r="A31" t="s" s="16">
        <v>147</v>
      </c>
      <c r="B31"/>
      <c r="C31"/>
      <c r="D31"/>
    </row>
    <row r="32">
      <c r="A32"/>
      <c r="B3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9">
        <v>22</v>
      </c>
      <c r="B34"/>
      <c r="C34"/>
      <c r="D34"/>
    </row>
  </sheetData>
  <sheetProtection sheet="1"/>
  <mergeCells count="14">
    <mergeCell ref="A1:D1"/>
    <mergeCell ref="A2:D2"/>
    <mergeCell ref="A4:D4"/>
    <mergeCell ref="B5:D5"/>
    <mergeCell ref="B6:D6"/>
    <mergeCell ref="B18:D18"/>
    <mergeCell ref="B23:D23"/>
    <mergeCell ref="B24:D24"/>
    <mergeCell ref="B27:D27"/>
    <mergeCell ref="B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2026-08-01T00:42:06Z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2026-08-01T00:42:06Z</dcterms:modified>
  <cp:revision>1</cp:revision>
</cp:coreProperties>
</file>