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<sst xmlns="http://schemas.openxmlformats.org/spreadsheetml/2006/main" count="115" uniqueCount="115">
  <si>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</si>
  <si>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</si>
  <si>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</si>
  <si>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</si>
  <si>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</si>
  <si>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</si>
  <si>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</si>
  <si>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</si>
  <si>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</si>
  <si>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</si>
  <si>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</si>
  <si>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</si>
  <si>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</si>
  <si>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</si>
  <si>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</si>
  <si>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</si>
  <si>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</si>
  <si>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</si>
  <si>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</si>
  <si>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</si>
  <si>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</si>
  <si>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</si>
  <si>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</si>
  <si>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</si>
  <si>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</si>
  <si>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</si>
  <si>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</si>
  <si>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</si>
  <si>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</si>
  <si>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</si>
  <si>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</si>
  <si>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</si>
  <si>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</si>
  <si>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</si>
  <si>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</si>
  <si>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</si>
  <si>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</si>
  <si>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</si>
  <si>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</si>
  <si>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</si>
  <si>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</si>
  <si>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</si>
  <si>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</si>
  <si>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</si>
  <si>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</si>
  <si>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</si>
  <si>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</si>
  <si>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</si>
  <si>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</si>
  <si>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</si>
  <si>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</si>
  <si>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</si>
  <si>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</si>
  <si>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</si>
  <si>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</si>
  <si>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</si>
  <si>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</si>
  <si>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</si>
  <si>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</si>
  <si>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</si>
  <si>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</si>
  <si>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</si>
  <si>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</si>
  <si>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</si>
  <si>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</si>
  <si>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</si>
  <si>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</si>
  <si>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TIRAMISSU SUR ASSIETE (GRANDE PORTION)</t>
  </si>
  <si>
    <t>TIRAMISSU (GRANDE PORTION)</t>
  </si>
  <si>
    <t>CRÈME MASCARPONE(B)</t>
  </si>
  <si>
    <t>PUNCH CAFé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</si>
  <si>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</si>
  <si>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</si>
  <si>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</si>
  <si>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</si>
  <si>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</si>
  <si>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</si>
  <si>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</si>
  <si>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</si>
  <si>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TIRAMISSU (GRANDE PORTION)</t>
  </si>
  <si>
    <t xml:space="preserve">        ↳ CRÈME MASCARPONE(B)</t>
  </si>
  <si>
    <t xml:space="preserve">            ↳ CREME FRAOECHE</t>
  </si>
  <si>
    <t>matiere</t>
  </si>
  <si>
    <t xml:space="preserve">            ↳ MASCARPONE</t>
  </si>
  <si>
    <t xml:space="preserve">            ↳ JAUNE D'OEUF (P) (conv.)</t>
  </si>
  <si>
    <t>conversion</t>
  </si>
  <si>
    <t xml:space="preserve">            ↳ GELATINE EN FEUILLES (P) (conv.)</t>
  </si>
  <si>
    <t xml:space="preserve">            ↳ BLANC D'OEUF (P) (conv.)</t>
  </si>
  <si>
    <t xml:space="preserve">            ↳ SUCRE (S2)</t>
  </si>
  <si>
    <t xml:space="preserve">        ↳ papier silicone</t>
  </si>
  <si>
    <t xml:space="preserve">        ↳ PUNCH CAFé</t>
  </si>
  <si>
    <t xml:space="preserve">            ↳ ESSENCE DE CAF</t>
  </si>
  <si>
    <t xml:space="preserve">            ↳ AMARETO</t>
  </si>
  <si>
    <t xml:space="preserve">            ↳ EAU</t>
  </si>
  <si>
    <t xml:space="preserve">        ↳ CACAO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</si>
  <si>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</si>
  <si>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</si>
  <si>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</si>
  <si>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</si>
  <si>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</si>
  <si>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</si>
  <si>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</si>
  <si>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</si>
  <si>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</si>
  <si>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</si>
  <si>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</si>
  <si>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TIRAMISSU SUR ASSIETE (GRANDE PORTION)</t>
  </si>
  <si>
    <t>TIRAMISSU SUR ASSIETE (GRANDE PORTION)  00000783</t>
  </si>
  <si>
    <t>↳ TIRAMISSU (GRANDE PORTION)  00000782</t>
  </si>
  <si>
    <t>↳ CRÈME MASCARPONE(B)  00000130</t>
  </si>
  <si>
    <t>↳ PUNCH CAFé  00000131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</si>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</sst>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0.008333</v>
      </c>
      <c r="E7" s="6">
        <f>D7*$B$2</f>
        <v>0.008333</v>
      </c>
      <c r="F7" t="s">
        <v>15</v>
      </c>
      <c r="G7" s="9">
        <f>E7*8.7120627682</f>
        <v>0.072598</v>
      </c>
    </row>
    <row r="8">
      <c r="A8" t="s" s="8">
        <v>16</v>
      </c>
      <c r="B8" t="s">
        <v>17</v>
      </c>
      <c r="C8" t="s">
        <v>18</v>
      </c>
      <c r="D8" s="4">
        <v>0.008333</v>
      </c>
      <c r="E8" s="6">
        <f>D8*$B$2</f>
        <v>0.008333</v>
      </c>
      <c r="F8" t="s">
        <v>15</v>
      </c>
      <c r="G8" s="9">
        <f>E8*8.6766470659</f>
        <v>0.072302</v>
      </c>
    </row>
    <row r="9">
      <c r="A9" t="s" s="8">
        <v>19</v>
      </c>
      <c r="B9" t="s">
        <v>20</v>
      </c>
      <c r="C9" t="s">
        <v>18</v>
      </c>
      <c r="D9" s="4">
        <v>0.3125</v>
      </c>
      <c r="E9" s="6">
        <f>D9*$B$2</f>
        <v>0.3125</v>
      </c>
      <c r="F9" t="s">
        <v>21</v>
      </c>
      <c r="G9" s="9">
        <f>E9*16.0945</f>
        <v>5.029531</v>
      </c>
    </row>
    <row r="10">
      <c r="A10" t="s" s="8">
        <v>22</v>
      </c>
      <c r="B10" t="s">
        <v>23</v>
      </c>
      <c r="C10" t="s">
        <v>24</v>
      </c>
      <c r="D10" s="4">
        <v>0.023438</v>
      </c>
      <c r="E10" s="6">
        <f>D10*$B$2</f>
        <v>0.023438</v>
      </c>
      <c r="F10" t="s">
        <v>15</v>
      </c>
      <c r="G10" s="9">
        <f>E10*2.5334459532</f>
        <v>0.059379</v>
      </c>
    </row>
    <row r="11">
      <c r="A11" t="s" s="8">
        <v>25</v>
      </c>
      <c r="B11" t="s">
        <v>26</v>
      </c>
      <c r="C11" t="s">
        <v>24</v>
      </c>
      <c r="D11" s="4">
        <v>0.005</v>
      </c>
      <c r="E11" s="6">
        <f>D11*$B$2</f>
        <v>0.005</v>
      </c>
      <c r="F11" t="s">
        <v>3</v>
      </c>
      <c r="G11" s="9">
        <f>E11*8.9242</f>
        <v>0.044621</v>
      </c>
    </row>
    <row r="12">
      <c r="A12" t="s" s="8">
        <v>27</v>
      </c>
      <c r="B12" t="s">
        <v>28</v>
      </c>
      <c r="C12" t="s">
        <v>24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29</v>
      </c>
      <c r="B13" t="s">
        <v>30</v>
      </c>
      <c r="C13" t="s">
        <v>24</v>
      </c>
      <c r="D13" s="4">
        <v>0.5</v>
      </c>
      <c r="E13" s="6">
        <f>D13*$B$2</f>
        <v>0.5</v>
      </c>
      <c r="F13" t="s">
        <v>21</v>
      </c>
      <c r="G13" s="9">
        <f>E13*2.8508</f>
        <v>1.4254</v>
      </c>
    </row>
    <row r="14">
      <c r="A14" t="s" s="8">
        <v>31</v>
      </c>
      <c r="B14" t="s">
        <v>32</v>
      </c>
      <c r="C14" t="s">
        <v>24</v>
      </c>
      <c r="D14" s="4">
        <v>0.5</v>
      </c>
      <c r="E14" s="6">
        <f>D14*$B$2</f>
        <v>0.5</v>
      </c>
      <c r="F14" t="s">
        <v>21</v>
      </c>
      <c r="G14" s="9">
        <f>E14*2.6029</f>
        <v>1.30145</v>
      </c>
    </row>
    <row r="15">
      <c r="A15" t="s" s="8">
        <v>33</v>
      </c>
      <c r="B15" t="s">
        <v>34</v>
      </c>
      <c r="C15" t="s">
        <v>35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36</v>
      </c>
      <c r="B16" t="s">
        <v>37</v>
      </c>
      <c r="C16" t="s">
        <v>35</v>
      </c>
      <c r="D16" s="4">
        <v>0.125</v>
      </c>
      <c r="E16" s="6">
        <f>D16*$B$2</f>
        <v>0.125</v>
      </c>
      <c r="F16" t="s">
        <v>3</v>
      </c>
      <c r="G16" s="9">
        <f>E16*0.330525</f>
        <v>0.041316</v>
      </c>
    </row>
    <row r="17">
      <c r="A17" t="s" s="8">
        <v>38</v>
      </c>
      <c r="B17" t="s">
        <v>39</v>
      </c>
      <c r="C17" t="s">
        <v>35</v>
      </c>
      <c r="D17" s="4">
        <v>0.033333</v>
      </c>
      <c r="E17" s="6">
        <f>D17*$B$2</f>
        <v>0.033333</v>
      </c>
      <c r="F17" t="s">
        <v>3</v>
      </c>
      <c r="G17" s="9">
        <f>E17*1.6113161132</f>
        <v>0.05371</v>
      </c>
    </row>
    <row r="18">
      <c r="A18" t="s" s="8">
        <v>40</v>
      </c>
      <c r="B18" t="s">
        <v>41</v>
      </c>
      <c r="C18" t="s">
        <v>42</v>
      </c>
      <c r="D18" s="4">
        <v>0.03125</v>
      </c>
      <c r="E18" s="6">
        <f>D18*$B$2</f>
        <v>0.03125</v>
      </c>
      <c r="F18" t="s">
        <v>21</v>
      </c>
      <c r="G18" s="9">
        <f>E18*6.6256</f>
        <v>0.20705</v>
      </c>
    </row>
    <row r="19">
      <c r="A19" t="s" s="8">
        <v>43</v>
      </c>
      <c r="B19" t="s">
        <v>44</v>
      </c>
      <c r="C19" t="s">
        <v>42</v>
      </c>
      <c r="D19" s="4">
        <v>0.3125</v>
      </c>
      <c r="E19" s="6">
        <f>D19*$B$2</f>
        <v>0.3125</v>
      </c>
      <c r="F19" t="s">
        <v>3</v>
      </c>
      <c r="G19" s="9">
        <f>E19*0.27</f>
        <v>0.084375</v>
      </c>
    </row>
    <row r="20">
      <c r="A20" t="s" s="8">
        <v>45</v>
      </c>
      <c r="B20" t="s">
        <v>46</v>
      </c>
      <c r="C20" t="s">
        <v>47</v>
      </c>
      <c r="D20" s="4">
        <v>0.1</v>
      </c>
      <c r="E20" s="6">
        <f>D20*$B$2</f>
        <v>0.1</v>
      </c>
      <c r="F20" t="s">
        <v>3</v>
      </c>
      <c r="G20" s="9">
        <f>E20*0.2479</f>
        <v>0.02479</v>
      </c>
    </row>
    <row r="21">
      <c r="A21" t="s" s="8">
        <v>48</v>
      </c>
      <c r="B21" t="s">
        <v>49</v>
      </c>
      <c r="C21" t="s">
        <v>50</v>
      </c>
      <c r="D21" s="4">
        <v>0.016667</v>
      </c>
      <c r="E21" s="6">
        <f>D21*$B$2</f>
        <v>0.016667</v>
      </c>
      <c r="F21" t="s">
        <v>15</v>
      </c>
      <c r="G21" s="9">
        <f>E21*0.00299994</f>
        <v>0.00005</v>
      </c>
    </row>
    <row r="22">
      <c r="A22" t="s" s="8">
        <v>51</v>
      </c>
      <c r="B22" t="s">
        <v>52</v>
      </c>
      <c r="C22" t="s">
        <v>53</v>
      </c>
      <c r="D22" s="4">
        <v>0.00125</v>
      </c>
      <c r="E22" s="6">
        <f>D22*$B$2</f>
        <v>0.00125</v>
      </c>
      <c r="F22" t="s">
        <v>21</v>
      </c>
      <c r="G22" s="9">
        <f>E22*5.6396</f>
        <v>0.007049</v>
      </c>
    </row>
    <row r="23">
      <c r="A23" t="s" s="8">
        <v>54</v>
      </c>
      <c r="B23" t="s">
        <v>55</v>
      </c>
      <c r="C23" t="s">
        <v>56</v>
      </c>
      <c r="D23" s="4">
        <v>0.020833</v>
      </c>
      <c r="E23" s="6">
        <f>D23*$B$2</f>
        <v>0.020833</v>
      </c>
      <c r="F23" t="s">
        <v>3</v>
      </c>
      <c r="G23" s="9">
        <f>E23*0.0632138114</f>
        <v>0.001317</v>
      </c>
    </row>
    <row r="24">
      <c r="A24" t="s" s="8">
        <v>57</v>
      </c>
      <c r="B24" t="s">
        <v>58</v>
      </c>
      <c r="C24" t="s">
        <v>59</v>
      </c>
      <c r="D24" s="4">
        <v>0.0125</v>
      </c>
      <c r="E24" s="6">
        <f>D24*$B$2</f>
        <v>0.0125</v>
      </c>
      <c r="F24" t="s">
        <v>21</v>
      </c>
      <c r="G24" s="9">
        <f>E24*0.95</f>
        <v>0.011875</v>
      </c>
    </row>
    <row r="25">
      <c r="A25"/>
      <c r="B25"/>
      <c r="C25"/>
      <c r="D25"/>
      <c r="E25"/>
      <c r="F25" t="s" s="10">
        <v>60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65</v>
      </c>
      <c r="F1" t="s" s="7">
        <v>66</v>
      </c>
    </row>
    <row r="2">
      <c r="A2" t="s">
        <v>67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67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'Besoins'!$B$2*1</f>
        <v>1</v>
      </c>
      <c r="E3" t="s">
        <v>3</v>
      </c>
    </row>
    <row r="4">
      <c r="A4">
        <v>2</v>
      </c>
      <c r="B4" t="s">
        <v>80</v>
      </c>
      <c r="C4" t="s">
        <v>78</v>
      </c>
      <c r="D4" s="6">
        <f>'Besoins'!$B$2*0.08125</f>
        <v>0.08125</v>
      </c>
      <c r="E4" t="s">
        <v>21</v>
      </c>
    </row>
    <row r="5">
      <c r="A5">
        <v>3</v>
      </c>
      <c r="B5" t="s">
        <v>81</v>
      </c>
      <c r="C5" t="s">
        <v>82</v>
      </c>
      <c r="D5" s="6">
        <f>'Besoins'!$B$2*0.0234375</f>
        <v>0.023438</v>
      </c>
      <c r="E5" t="s">
        <v>15</v>
      </c>
    </row>
    <row r="6">
      <c r="A6">
        <v>3</v>
      </c>
      <c r="B6" t="s">
        <v>83</v>
      </c>
      <c r="C6" t="s">
        <v>82</v>
      </c>
      <c r="D6" s="6">
        <f>'Besoins'!$B$2*0.03125</f>
        <v>0.03125</v>
      </c>
      <c r="E6" t="s">
        <v>21</v>
      </c>
    </row>
    <row r="7">
      <c r="A7">
        <v>3</v>
      </c>
      <c r="B7" t="s">
        <v>84</v>
      </c>
      <c r="C7" t="s">
        <v>85</v>
      </c>
      <c r="D7" s="6">
        <f>'Besoins'!$B$2*0.3125</f>
        <v>0.3125</v>
      </c>
      <c r="E7" t="s">
        <v>3</v>
      </c>
    </row>
    <row r="8">
      <c r="A8">
        <v>3</v>
      </c>
      <c r="B8" t="s">
        <v>86</v>
      </c>
      <c r="C8" t="s">
        <v>85</v>
      </c>
      <c r="D8" s="6">
        <f>'Besoins'!$B$2*0.3125</f>
        <v>0.3125</v>
      </c>
      <c r="E8" t="s">
        <v>3</v>
      </c>
    </row>
    <row r="9">
      <c r="A9">
        <v>3</v>
      </c>
      <c r="B9" t="s">
        <v>87</v>
      </c>
      <c r="C9" t="s">
        <v>85</v>
      </c>
      <c r="D9" s="6">
        <f>'Besoins'!$B$2*0.3125</f>
        <v>0.3125</v>
      </c>
      <c r="E9" t="s">
        <v>3</v>
      </c>
    </row>
    <row r="10">
      <c r="A10">
        <v>3</v>
      </c>
      <c r="B10" t="s">
        <v>88</v>
      </c>
      <c r="C10" t="s">
        <v>82</v>
      </c>
      <c r="D10" s="6">
        <f>'Besoins'!$B$2*0.0125</f>
        <v>0.0125</v>
      </c>
      <c r="E10" t="s">
        <v>21</v>
      </c>
    </row>
    <row r="11">
      <c r="A11">
        <v>2</v>
      </c>
      <c r="B11" t="s">
        <v>89</v>
      </c>
      <c r="C11" t="s">
        <v>82</v>
      </c>
      <c r="D11" s="6">
        <f>'Besoins'!$B$2*0.0208333333</f>
        <v>0.020833</v>
      </c>
      <c r="E11" t="s">
        <v>3</v>
      </c>
    </row>
    <row r="12">
      <c r="A12">
        <v>2</v>
      </c>
      <c r="B12" t="s">
        <v>90</v>
      </c>
      <c r="C12" t="s">
        <v>78</v>
      </c>
      <c r="D12" s="6">
        <f>'Besoins'!$B$2*0.0333333333</f>
        <v>0.033333</v>
      </c>
      <c r="E12" t="s">
        <v>15</v>
      </c>
    </row>
    <row r="13">
      <c r="A13">
        <v>3</v>
      </c>
      <c r="B13" t="s">
        <v>91</v>
      </c>
      <c r="C13" t="s">
        <v>82</v>
      </c>
      <c r="D13" s="6">
        <f>'Besoins'!$B$2*0.0083333333</f>
        <v>0.008333</v>
      </c>
      <c r="E13" t="s">
        <v>15</v>
      </c>
    </row>
    <row r="14">
      <c r="A14">
        <v>3</v>
      </c>
      <c r="B14" t="s">
        <v>92</v>
      </c>
      <c r="C14" t="s">
        <v>82</v>
      </c>
      <c r="D14" s="6">
        <f>'Besoins'!$B$2*0.0083333333</f>
        <v>0.008333</v>
      </c>
      <c r="E14" t="s">
        <v>15</v>
      </c>
    </row>
    <row r="15">
      <c r="A15">
        <v>3</v>
      </c>
      <c r="B15" t="s">
        <v>93</v>
      </c>
      <c r="C15" t="s">
        <v>82</v>
      </c>
      <c r="D15" s="6">
        <f>'Besoins'!$B$2*0.0166666667</f>
        <v>0.016667</v>
      </c>
      <c r="E15" t="s">
        <v>15</v>
      </c>
    </row>
    <row r="16">
      <c r="A16">
        <v>2</v>
      </c>
      <c r="B16" t="s">
        <v>94</v>
      </c>
      <c r="C16" t="s">
        <v>82</v>
      </c>
      <c r="D16" s="6">
        <f>'Besoins'!$B$2*0.00125</f>
        <v>0.00125</v>
      </c>
      <c r="E16" t="s">
        <v>21</v>
      </c>
    </row>
    <row r="17">
      <c r="A17">
        <v>1</v>
      </c>
      <c r="B17" t="s">
        <v>95</v>
      </c>
      <c r="C17" t="s">
        <v>78</v>
      </c>
      <c r="D17" s="6">
        <f>'Besoins'!$B$2*1</f>
        <v>1</v>
      </c>
      <c r="E17" t="s">
        <v>3</v>
      </c>
    </row>
    <row r="18">
      <c r="A18">
        <v>2</v>
      </c>
      <c r="B18" t="s">
        <v>96</v>
      </c>
      <c r="C18" t="s">
        <v>85</v>
      </c>
      <c r="D18" s="6">
        <f>'Besoins'!$B$2*1</f>
        <v>1</v>
      </c>
      <c r="E18" t="s">
        <v>3</v>
      </c>
    </row>
    <row r="19">
      <c r="A19">
        <v>2</v>
      </c>
      <c r="B19" t="s">
        <v>97</v>
      </c>
      <c r="C19" t="s">
        <v>85</v>
      </c>
      <c r="D19" s="6">
        <f>'Besoins'!$B$2*1</f>
        <v>1</v>
      </c>
      <c r="E19" t="s">
        <v>3</v>
      </c>
    </row>
    <row r="20">
      <c r="A20">
        <v>2</v>
      </c>
      <c r="B20" t="s">
        <v>98</v>
      </c>
      <c r="C20" t="s">
        <v>85</v>
      </c>
      <c r="D20" s="6">
        <f>'Besoins'!$B$2*1</f>
        <v>1</v>
      </c>
      <c r="E20" t="s">
        <v>3</v>
      </c>
    </row>
    <row r="21">
      <c r="A21">
        <v>2</v>
      </c>
      <c r="B21" t="s">
        <v>99</v>
      </c>
      <c r="C21" t="s">
        <v>78</v>
      </c>
      <c r="D21" s="6">
        <f>'Besoins'!$B$2*1</f>
        <v>1</v>
      </c>
      <c r="E21" t="s">
        <v>3</v>
      </c>
    </row>
    <row r="22">
      <c r="A22">
        <v>3</v>
      </c>
      <c r="B22" t="s">
        <v>100</v>
      </c>
      <c r="C22" t="s">
        <v>78</v>
      </c>
      <c r="D22" s="6">
        <f>'Besoins'!$B$2*0.25</f>
        <v>0.25</v>
      </c>
      <c r="E22" t="s">
        <v>3</v>
      </c>
    </row>
    <row r="23">
      <c r="A23">
        <v>4</v>
      </c>
      <c r="B23" t="s">
        <v>101</v>
      </c>
      <c r="C23" t="s">
        <v>82</v>
      </c>
      <c r="D23" s="6">
        <f>'Besoins'!$B$2*0.005</f>
        <v>0.005</v>
      </c>
      <c r="E23" t="s">
        <v>3</v>
      </c>
    </row>
    <row r="24">
      <c r="A24">
        <v>2</v>
      </c>
      <c r="B24" t="s">
        <v>102</v>
      </c>
      <c r="C24" t="s">
        <v>85</v>
      </c>
      <c r="D24" s="6">
        <f>'Besoins'!$B$2*2</f>
        <v>2</v>
      </c>
      <c r="E24" t="s">
        <v>3</v>
      </c>
    </row>
    <row r="25">
      <c r="A25">
        <v>2</v>
      </c>
      <c r="B25" t="s">
        <v>103</v>
      </c>
      <c r="C25" t="s">
        <v>85</v>
      </c>
      <c r="D25" s="6">
        <f>'Besoins'!$B$2*1</f>
        <v>1</v>
      </c>
      <c r="E25" t="s">
        <v>3</v>
      </c>
    </row>
    <row r="26">
      <c r="A26">
        <v>2</v>
      </c>
      <c r="B26" t="s">
        <v>104</v>
      </c>
      <c r="C26" t="s">
        <v>85</v>
      </c>
      <c r="D26" s="6">
        <f>'Besoins'!$B$2*1</f>
        <v>1</v>
      </c>
      <c r="E26" t="s">
        <v>3</v>
      </c>
    </row>
    <row r="27">
      <c r="A27">
        <v>2</v>
      </c>
      <c r="B27" t="s">
        <v>105</v>
      </c>
      <c r="C27" t="s">
        <v>85</v>
      </c>
      <c r="D27" s="6">
        <f>'Besoins'!$B$2*1</f>
        <v>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106</v>
      </c>
      <c r="B1"/>
      <c r="C1"/>
      <c r="D1"/>
    </row>
    <row r="2">
      <c r="A2" t="str" s="13">
        <f>"00000783 · CARTE · référence : "&amp;Besoins!B3&amp;" "&amp;Besoins!C3&amp;" · multiplicateur réglable sur la feuille ""Besoins"""</f>
        <v>00000783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114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2026-09-15T14:55:04Z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2026-09-15T14:55:04Z</dcterms:modified>
  <cp:revision>1</cp:revision>
</cp:coreProperties>
</file>