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<sst xmlns="http://schemas.openxmlformats.org/spreadsheetml/2006/main" count="79" uniqueCount="79">
  <si>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</si>
  <si>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</si>
  <si>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</si>
  <si>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</si>
  <si>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</si>
  <si>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</si>
  <si>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</si>
  <si>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</si>
  <si>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</si>
  <si>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</si>
  <si>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</si>
  <si>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</si>
  <si>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</si>
  <si>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</si>
  <si>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</si>
  <si>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</si>
  <si>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</si>
  <si>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</si>
  <si>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</si>
  <si>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</si>
  <si>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</si>
  <si>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</si>
  <si>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</si>
  <si>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</si>
  <si>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</si>
  <si>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</si>
  <si>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</si>
  <si>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</si>
  <si>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</si>
  <si>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</si>
  <si>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</si>
  <si>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</si>
  <si>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</si>
  <si>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</si>
  <si>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</si>
  <si>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</si>
  <si>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</si>
  <si>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</si>
  <si>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</si>
  <si>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</si>
  <si>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</si>
  <si>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</si>
  <si>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CHIBOUST (CRÈME À SAINT-HONORÉ)</t>
  </si>
  <si>
    <t>METTRE EN PLACE</t>
  </si>
  <si>
    <t>Mise en place — Peser et mesurer ; tremper la gélatine dans l'eau froide.</t>
  </si>
  <si>
    <t>RÉALISER</t>
  </si>
  <si>
    <t>Crème pâtissière — La monter comme la crème pâtissière (GRO_CDR_B547) avec ces proportions et la parfumer franchement.</t>
  </si>
  <si>
    <t>CUIRE</t>
  </si>
  <si>
    <t>Collage — Essorer la gélatine, l'ajouter dans la crème bouillante, débarrasser dans une grande calotte, couvrir et garder au bain-marie au-dessus de 63 °C.</t>
  </si>
  <si>
    <t>INCORPORER</t>
  </si>
  <si>
    <t>Mise en place — Laisser tiédir et garnir avant complet refroidissement ; refroidir vite les Saint-Honoré et les garder à +3 °C quelques heures au plus.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</si>
  <si>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</si>
  <si>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</si>
  <si>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</si>
  <si>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</si>
  <si>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</si>
  <si>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</si>
  <si>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</si>
  <si>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</si>
  <si>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</si>
  <si>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</si>
  <si>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</si>
  <si>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 xml:space="preserve">    ↳ Farine de blé T55</t>
  </si>
  <si>
    <t xml:space="preserve">    ↳ GELATINE EN FEUILLES (P) (conv.)</t>
  </si>
  <si>
    <t xml:space="preserve">    ↳ BLANC D'OEUF (P) (conv.)</t>
  </si>
  <si>
    <t xml:space="preserve">    ↳ Sel fin de cuisine</t>
  </si>
  <si>
    <t>Fiche technique — CRÈME CHIBOUST (CRÈME À SAINT-HONORÉ)</t>
  </si>
  <si>
    <t>CRÈME CHIBOUST (CRÈME À SAINT-HONORÉ)  GRO_CDR_B551</t>
  </si>
  <si>
    <t>1.</t>
  </si>
  <si>
    <t xml:space="preserve">    GELATINE EN FEUILLES (P) (conv.)</t>
  </si>
  <si>
    <t>2.</t>
  </si>
  <si>
    <t xml:space="preserve">    JAUNE D'OEUF (P) (conv.)</t>
  </si>
  <si>
    <t xml:space="preserve">    Sucre blanc cristal sac 25 kg</t>
  </si>
  <si>
    <t>3.</t>
  </si>
  <si>
    <t>4.</t>
  </si>
  <si>
    <t xml:space="preserve">    BLANC D'OEUF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</si>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</sst>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0.018</v>
      </c>
      <c r="E7" s="6">
        <f>D7*$B$2</f>
        <v>0.018</v>
      </c>
      <c r="F7" t="s">
        <v>3</v>
      </c>
      <c r="G7" s="9">
        <f>E7*16.0945</f>
        <v>0.289701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E8*0.5902684211</f>
        <v>1.180537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E9*0.56</f>
        <v>0.056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E10*1.05</f>
        <v>1.05</v>
      </c>
    </row>
    <row r="11">
      <c r="A11" t="s" s="8">
        <v>26</v>
      </c>
      <c r="B11" t="s">
        <v>27</v>
      </c>
      <c r="C11" t="s">
        <v>28</v>
      </c>
      <c r="D11" s="4">
        <v>14</v>
      </c>
      <c r="E11" s="6">
        <f>D11*$B$2</f>
        <v>14</v>
      </c>
      <c r="F11" t="s">
        <v>18</v>
      </c>
      <c r="G11" s="9">
        <f>E11*0.27</f>
        <v>3.78</v>
      </c>
    </row>
    <row r="12">
      <c r="A12" t="s">
        <v>29</v>
      </c>
      <c r="B12" t="s">
        <v>30</v>
      </c>
      <c r="C12" t="s">
        <v>31</v>
      </c>
      <c r="D12" s="4">
        <v>0.001</v>
      </c>
      <c r="E12" s="6">
        <f>D12*$B$2</f>
        <v>0.001</v>
      </c>
      <c r="F12" t="s">
        <v>3</v>
      </c>
      <c r="G12" s="9">
        <f>E12*0.35</f>
        <v>0.00035</v>
      </c>
    </row>
    <row r="13">
      <c r="A13" t="s">
        <v>32</v>
      </c>
      <c r="B13" t="s">
        <v>33</v>
      </c>
      <c r="C13" t="s">
        <v>34</v>
      </c>
      <c r="D13" s="4">
        <v>0.5</v>
      </c>
      <c r="E13" s="6">
        <f>D13*$B$2</f>
        <v>0.5</v>
      </c>
      <c r="F13" t="s">
        <v>3</v>
      </c>
      <c r="G13" s="9">
        <f>E13*0.82</f>
        <v>0.41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49</v>
      </c>
      <c r="D5" t="inlineStr" s="12">
        <is>
          <t>Meringue — Monter les blancs en neige avec la pincée de sel, les meringuer en fin de montage avec le sucre et bien les serrer (idéalement pendant la cuisson de la crème, à deux, pour éviter le bain-marie).</t>
        </is>
      </c>
      <c r="E5" t="s" s="12"/>
      <c r="F5"/>
    </row>
    <row r="6">
      <c r="A6" t="s">
        <v>42</v>
      </c>
      <c r="B6">
        <v>5</v>
      </c>
      <c r="C6"/>
      <c r="D6" t="inlineStr" s="12">
        <is>
          <t>Mélange — Détendre la crème avec un quart de la meringue, puis incorporer le reste très délicatement en soulevant ; lisser de quelques coups de fouet légers. Au batteur : verser la crème collée sur les blancs meringués, arrêter aussitôt et finir à la petite écumoire.</t>
        </is>
      </c>
      <c r="E6" t="s" s="12"/>
      <c r="F6"/>
    </row>
    <row r="7">
      <c r="A7" t="s">
        <v>42</v>
      </c>
      <c r="B7">
        <v>6</v>
      </c>
      <c r="C7"/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42</v>
      </c>
      <c r="C2" t="s">
        <v>55</v>
      </c>
      <c r="D2" s="6">
        <f>'Besoins'!$B$2*2.3</f>
        <v>2.3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</f>
        <v>1</v>
      </c>
      <c r="E3" t="s">
        <v>25</v>
      </c>
    </row>
    <row r="4">
      <c r="A4">
        <v>1</v>
      </c>
      <c r="B4" t="s">
        <v>58</v>
      </c>
      <c r="C4" t="s">
        <v>57</v>
      </c>
      <c r="D4" s="6">
        <f>'Besoins'!$B$2*2</f>
        <v>2</v>
      </c>
      <c r="E4" t="s">
        <v>18</v>
      </c>
    </row>
    <row r="5">
      <c r="A5">
        <v>1</v>
      </c>
      <c r="B5" t="s">
        <v>59</v>
      </c>
      <c r="C5" t="s">
        <v>60</v>
      </c>
      <c r="D5" s="6">
        <f>'Besoins'!$B$2*12</f>
        <v>12</v>
      </c>
      <c r="E5" t="s">
        <v>18</v>
      </c>
    </row>
    <row r="6">
      <c r="A6">
        <v>1</v>
      </c>
      <c r="B6" t="s">
        <v>61</v>
      </c>
      <c r="C6" t="s">
        <v>57</v>
      </c>
      <c r="D6" s="6">
        <f>'Besoins'!$B$2*0.3</f>
        <v>0.3</v>
      </c>
      <c r="E6" t="s">
        <v>3</v>
      </c>
    </row>
    <row r="7">
      <c r="A7">
        <v>1</v>
      </c>
      <c r="B7" t="s">
        <v>62</v>
      </c>
      <c r="C7" t="s">
        <v>57</v>
      </c>
      <c r="D7" s="6">
        <f>'Besoins'!$B$2*0.1</f>
        <v>0.1</v>
      </c>
      <c r="E7" t="s">
        <v>3</v>
      </c>
    </row>
    <row r="8">
      <c r="A8">
        <v>1</v>
      </c>
      <c r="B8" t="s">
        <v>63</v>
      </c>
      <c r="C8" t="s">
        <v>60</v>
      </c>
      <c r="D8" s="6">
        <f>'Besoins'!$B$2*9</f>
        <v>9</v>
      </c>
      <c r="E8" t="s">
        <v>18</v>
      </c>
    </row>
    <row r="9">
      <c r="A9">
        <v>1</v>
      </c>
      <c r="B9" t="s">
        <v>64</v>
      </c>
      <c r="C9" t="s">
        <v>60</v>
      </c>
      <c r="D9" s="6">
        <f>'Besoins'!$B$2*16</f>
        <v>16</v>
      </c>
      <c r="E9" t="s">
        <v>18</v>
      </c>
    </row>
    <row r="10">
      <c r="A10">
        <v>1</v>
      </c>
      <c r="B10" t="s">
        <v>65</v>
      </c>
      <c r="C10" t="s">
        <v>57</v>
      </c>
      <c r="D10" s="6">
        <f>'Besoins'!$B$2*0.001</f>
        <v>0.001</v>
      </c>
      <c r="E10" t="s">
        <v>3</v>
      </c>
    </row>
    <row r="11">
      <c r="A11">
        <v>1</v>
      </c>
      <c r="B11" t="s">
        <v>61</v>
      </c>
      <c r="C11" t="s">
        <v>57</v>
      </c>
      <c r="D11" s="6">
        <f>'Besoins'!$B$2*0.2</f>
        <v>0.2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"GRO_CDR_B551 · PAT.CREAMS.CUITES · référence : "&amp;Besoins!B3&amp;" "&amp;Besoins!C3&amp;" · multiplicateur réglable sur la feuille ""Besoins"""</f>
        <v>GRO_CDR_B551 · PAT.CREAMS.CUITES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"[METTRE EN PLACE] "&amp;Procedure!D2</f>
        <v>[METTRE EN PLACE] Mise en place — Peser et mesurer ; tremper la gélatine dans l'eau froide.</v>
      </c>
      <c r="C5"/>
      <c r="D5"/>
    </row>
    <row r="6">
      <c r="A6"/>
      <c r="B6" t="s">
        <v>69</v>
      </c>
      <c r="C6" s="6">
        <f>'Besoins'!$B$2*9</f>
        <v>9</v>
      </c>
      <c r="D6" t="s">
        <v>18</v>
      </c>
    </row>
    <row r="7">
      <c r="A7" t="s" s="15">
        <v>70</v>
      </c>
      <c r="B7" t="str" s="12">
        <f>"[RÉALISER] "&amp;Procedure!D3</f>
        <v>[RÉALISER] Crème pâtissière — La monter comme la crème pâtissière (GRO_CDR_B547) avec ces proportions et la parfumer franchement.</v>
      </c>
      <c r="C7"/>
      <c r="D7"/>
    </row>
    <row r="8">
      <c r="A8"/>
      <c r="B8" t="str">
        <f>Besoins!B10</f>
        <v>Lait entier UHT 3,5% MG brique 1L</v>
      </c>
      <c r="C8" s="6">
        <f>Besoins!E10</f>
        <v>1</v>
      </c>
      <c r="D8" t="str">
        <f>Besoins!F10</f>
        <v>lt</v>
      </c>
    </row>
    <row r="9">
      <c r="A9"/>
      <c r="B9" t="str">
        <f>Besoins!B8</f>
        <v>VANILLE (baton)</v>
      </c>
      <c r="C9" s="6">
        <f>Besoins!E8</f>
        <v>2</v>
      </c>
      <c r="D9" t="str">
        <f>Besoins!F8</f>
        <v>pc</v>
      </c>
    </row>
    <row r="10">
      <c r="A10"/>
      <c r="B10" t="s">
        <v>71</v>
      </c>
      <c r="C10" s="6">
        <f>'Besoins'!$B$2*12</f>
        <v>12</v>
      </c>
      <c r="D10" t="s">
        <v>18</v>
      </c>
    </row>
    <row r="11">
      <c r="A11"/>
      <c r="B11" t="s">
        <v>72</v>
      </c>
      <c r="C11" s="6">
        <f>'Besoins'!$B$2*0.3</f>
        <v>0.3</v>
      </c>
      <c r="D11" t="s">
        <v>3</v>
      </c>
    </row>
    <row r="12">
      <c r="A12"/>
      <c r="B12" t="str">
        <f>Besoins!B9</f>
        <v>Farine de blé T55</v>
      </c>
      <c r="C12" s="6">
        <f>Besoins!E9</f>
        <v>0.1</v>
      </c>
      <c r="D12" t="str">
        <f>Besoins!F9</f>
        <v>kg</v>
      </c>
    </row>
    <row r="13">
      <c r="A13" t="s" s="15">
        <v>73</v>
      </c>
      <c r="B13" t="str" s="12">
        <f>"[CUIRE] "&amp;Procedure!D4</f>
        <v>[CUIRE] Collage — Essorer la gélatine, l'ajouter dans la crème bouillante, débarrasser dans une grande calotte, couvrir et garder au bain-marie au-dessus de 63 °C.</v>
      </c>
      <c r="C13"/>
      <c r="D13"/>
    </row>
    <row r="14">
      <c r="A14" t="s" s="15">
        <v>74</v>
      </c>
      <c r="B14" t="str" s="12">
        <f>"[INCORPORER] "&amp;Procedure!D5</f>
        <v>[INCORPORER] Meringue — Monter les blancs en neige avec la pincée de sel, les meringuer en fin de montage avec le sucre et bien les serrer (idéalement pendant la cuisson de la crème, à deux, pour éviter le bain-marie).</v>
      </c>
      <c r="C14"/>
      <c r="D14"/>
    </row>
    <row r="15">
      <c r="A15"/>
      <c r="B15" t="s">
        <v>75</v>
      </c>
      <c r="C15" s="6">
        <f>'Besoins'!$B$2*16</f>
        <v>16</v>
      </c>
      <c r="D15" t="s">
        <v>18</v>
      </c>
    </row>
    <row r="16">
      <c r="A16"/>
      <c r="B16" t="str">
        <f>Besoins!B12</f>
        <v>Sel fin de cuisine</v>
      </c>
      <c r="C16" s="6">
        <f>Besoins!E12</f>
        <v>0.001</v>
      </c>
      <c r="D16" t="str">
        <f>Besoins!F12</f>
        <v>kg</v>
      </c>
    </row>
    <row r="17">
      <c r="A17"/>
      <c r="B17" t="s">
        <v>72</v>
      </c>
      <c r="C17" s="6">
        <f>'Besoins'!$B$2*0.2</f>
        <v>0.2</v>
      </c>
      <c r="D17" t="s">
        <v>3</v>
      </c>
    </row>
    <row r="18">
      <c r="A18" t="s" s="15">
        <v>76</v>
      </c>
      <c r="B18" t="str" s="12">
        <f>Procedure!D6</f>
        <v>Mélange — Détendre la crème avec un quart de la meringue, puis incorporer le reste très délicatement en soulevant ; lisser de quelques coups de fouet légers. Au batteur : verser la crème collée sur les blancs meringués, arrêter aussitôt et finir à la petite écumoire.</v>
      </c>
      <c r="C18"/>
      <c r="D18"/>
    </row>
    <row r="19">
      <c r="A19" t="s" s="15">
        <v>77</v>
      </c>
      <c r="B19" t="str" s="12">
        <f>Procedure!D7</f>
        <v>Mise en place — Laisser tiédir et garnir avant complet refroidissement ; refroidir vite les Saint-Honoré et les garder à +3 °C quelques heures au plus.</v>
      </c>
      <c r="C19"/>
      <c r="D19"/>
    </row>
    <row r="20">
      <c r="A20"/>
      <c r="B20"/>
      <c r="C20"/>
      <c r="D20"/>
    </row>
    <row r="21">
      <c r="A21" t="s" s="16">
        <v>78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13:D13"/>
    <mergeCell ref="B14:D14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CRÈME CHIBOUST (CRÈME À SAINT-H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