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<sst xmlns="http://schemas.openxmlformats.org/spreadsheetml/2006/main" count="82" uniqueCount="82">
  <si>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</si>
  <si>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</si>
  <si>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</si>
  <si>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</si>
  <si>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</si>
  <si>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</si>
  <si>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</si>
  <si>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</si>
  <si>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</si>
  <si>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</si>
  <si>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</si>
  <si>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</si>
  <si>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</si>
  <si>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</si>
  <si>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</si>
  <si>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</si>
  <si>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</si>
  <si>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</si>
  <si>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</si>
  <si>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</si>
  <si>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</si>
  <si>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</si>
  <si>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</si>
  <si>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</si>
  <si>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</si>
  <si>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RNM4510123</t>
  </si>
  <si>
    <t>ORANGE Sanguinelli Espagne cat.I 6(70-80mm)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</si>
  <si>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</si>
  <si>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</si>
  <si>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</si>
  <si>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</si>
  <si>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</si>
  <si>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</si>
  <si>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</si>
  <si>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</si>
  <si>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</si>
  <si>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</si>
  <si>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</si>
  <si>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SAUCE MALTAISE</t>
  </si>
  <si>
    <t>RÉALISER</t>
  </si>
  <si>
    <t>Mise en place — Peser et mesurer toutes les denrées, vérifier leur fraîcheur.</t>
  </si>
  <si>
    <t>TAILLER</t>
  </si>
  <si>
    <t>Préparer la garniture — Prélever les zestes, les tailler en fine julienne et les blanchir ; presser le jus.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</si>
  <si>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</si>
  <si>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</si>
  <si>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</si>
  <si>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</si>
  <si>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</si>
  <si>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</si>
  <si>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</si>
  <si>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</si>
  <si>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</si>
  <si>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</si>
  <si>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</si>
  <si>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</si>
  <si>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Niveau</t>
  </si>
  <si>
    <t>Composant</t>
  </si>
  <si>
    <t>Type</t>
  </si>
  <si>
    <t>Quantité (× multiplicateur, voir feuille Besoins)</t>
  </si>
  <si>
    <t>recette</t>
  </si>
  <si>
    <t xml:space="preserve">    ↳ SAUCE HOLLANDAISE</t>
  </si>
  <si>
    <t xml:space="preserve">        ↳ JAUNE D'OEUF (P) (conv.)</t>
  </si>
  <si>
    <t>conversion</t>
  </si>
  <si>
    <t xml:space="preserve">        ↳ Eau (robinet - moy. France 2026)</t>
  </si>
  <si>
    <t>matiere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</si>
  <si>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</si>
  <si>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</si>
  <si>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</si>
  <si>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ORANGE Sanguinelli Espagne cat.I 6(70-80mm)</t>
  </si>
  <si>
    <t>Fiche technique — SAUCE MALTAISE</t>
  </si>
  <si>
    <t>SAUCE MALTAISE  GRO_CDR_B311A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</si>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</sst>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8">
        <f>E7*0.0043</f>
        <v>0.000344</v>
      </c>
    </row>
    <row r="8">
      <c r="A8" t="s">
        <v>16</v>
      </c>
      <c r="B8" t="s">
        <v>17</v>
      </c>
      <c r="C8" t="s">
        <v>18</v>
      </c>
      <c r="D8" s="4">
        <v>0.0008</v>
      </c>
      <c r="E8" s="6">
        <f>D8*$B$2</f>
        <v>0.0008</v>
      </c>
      <c r="F8" t="s">
        <v>3</v>
      </c>
      <c r="G8" s="8">
        <f>E8*9.8</f>
        <v>0.00784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8">
        <f>E9*12</f>
        <v>9.6</v>
      </c>
    </row>
    <row r="10">
      <c r="A10" t="s">
        <v>22</v>
      </c>
      <c r="B10" t="s">
        <v>23</v>
      </c>
      <c r="C10" t="s">
        <v>24</v>
      </c>
      <c r="D10" s="4">
        <v>0.12</v>
      </c>
      <c r="E10" s="6">
        <f>D10*$B$2</f>
        <v>0.12</v>
      </c>
      <c r="F10" t="s">
        <v>3</v>
      </c>
      <c r="G10" s="8">
        <f>E10*1.8</f>
        <v>0.216</v>
      </c>
    </row>
    <row r="11">
      <c r="A11" t="s">
        <v>25</v>
      </c>
      <c r="B11" t="s">
        <v>26</v>
      </c>
      <c r="C11" t="s">
        <v>24</v>
      </c>
      <c r="D11" s="4">
        <v>0.3</v>
      </c>
      <c r="E11" s="6">
        <f>D11*$B$2</f>
        <v>0.3</v>
      </c>
      <c r="F11" t="s">
        <v>3</v>
      </c>
      <c r="G11" s="8">
        <f>E11*2.4</f>
        <v>0.72</v>
      </c>
    </row>
    <row r="12">
      <c r="A12" t="s" s="9">
        <v>27</v>
      </c>
      <c r="B12" t="s">
        <v>28</v>
      </c>
      <c r="C12" t="s">
        <v>29</v>
      </c>
      <c r="D12" s="4">
        <v>6.4</v>
      </c>
      <c r="E12" s="6">
        <f>D12*$B$2</f>
        <v>6.4</v>
      </c>
      <c r="F12" t="s">
        <v>30</v>
      </c>
      <c r="G12" s="8">
        <f>E12*0.27</f>
        <v>1.728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/>
      <c r="D4" t="inlineStr" s="12">
        <is>
          <t>Monter la sauce hollandaise, y incorporer la garniture au dernier moment et rectifier. Garder à couvert dans un endroit tiède, entre 40 et 50 °C au plus, jamais au bain-marie chaud.</t>
        </is>
      </c>
      <c r="E4" t="s" s="12"/>
      <c r="F4"/>
    </row>
    <row r="5">
      <c r="A5" t="s">
        <v>43</v>
      </c>
      <c r="B5">
        <v>1</v>
      </c>
      <c r="C5" t="s">
        <v>44</v>
      </c>
      <c r="D5" t="s" s="12">
        <v>40</v>
      </c>
      <c r="E5" t="s" s="12">
        <v>45</v>
      </c>
      <c r="F5"/>
    </row>
    <row r="6">
      <c r="A6" t="s">
        <v>43</v>
      </c>
      <c r="B6">
        <v>2</v>
      </c>
      <c r="C6" t="s">
        <v>46</v>
      </c>
      <c r="D6" t="inlineStr" s="12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2"/>
      <c r="F6"/>
    </row>
    <row r="7">
      <c r="A7" t="s">
        <v>43</v>
      </c>
      <c r="B7">
        <v>3</v>
      </c>
      <c r="C7" t="s">
        <v>46</v>
      </c>
      <c r="D7" t="s" s="12">
        <v>47</v>
      </c>
      <c r="E7" t="s" s="12"/>
      <c r="F7"/>
    </row>
    <row r="8">
      <c r="A8" t="s">
        <v>43</v>
      </c>
      <c r="B8">
        <v>4</v>
      </c>
      <c r="C8" t="s">
        <v>48</v>
      </c>
      <c r="D8" t="inlineStr" s="12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2">
        <v>49</v>
      </c>
      <c r="F8"/>
    </row>
    <row r="9">
      <c r="A9" t="s">
        <v>43</v>
      </c>
      <c r="B9">
        <v>5</v>
      </c>
      <c r="C9" t="s">
        <v>50</v>
      </c>
      <c r="D9" t="inlineStr" s="12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2"/>
      <c r="F9"/>
    </row>
    <row r="10">
      <c r="A10" t="s">
        <v>43</v>
      </c>
      <c r="B10">
        <v>6</v>
      </c>
      <c r="C10" t="s">
        <v>51</v>
      </c>
      <c r="D10" t="s" s="12">
        <v>52</v>
      </c>
      <c r="E10" t="s" s="12"/>
      <c r="F10"/>
    </row>
    <row r="11">
      <c r="A11" t="s">
        <v>43</v>
      </c>
      <c r="B11">
        <v>7</v>
      </c>
      <c r="C11" t="s">
        <v>53</v>
      </c>
      <c r="D11" t="s" s="12">
        <v>54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38</v>
      </c>
      <c r="C2" t="s">
        <v>59</v>
      </c>
      <c r="D2" s="6">
        <f>'Besoins'!$B$2*1.1</f>
        <v>1.1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'Besoins'!$B$2*1</f>
        <v>1</v>
      </c>
      <c r="E3" t="s">
        <v>3</v>
      </c>
    </row>
    <row r="4">
      <c r="A4">
        <v>2</v>
      </c>
      <c r="B4" t="s">
        <v>61</v>
      </c>
      <c r="C4" t="s">
        <v>62</v>
      </c>
      <c r="D4" s="6">
        <f>'Besoins'!$B$2*12.8</f>
        <v>12.8</v>
      </c>
      <c r="E4" t="s">
        <v>30</v>
      </c>
    </row>
    <row r="5">
      <c r="A5">
        <v>2</v>
      </c>
      <c r="B5" t="s">
        <v>63</v>
      </c>
      <c r="C5" t="s">
        <v>64</v>
      </c>
      <c r="D5" s="6">
        <f>'Besoins'!$B$2*0.08</f>
        <v>0.08</v>
      </c>
      <c r="E5" t="s">
        <v>15</v>
      </c>
    </row>
    <row r="6">
      <c r="A6">
        <v>2</v>
      </c>
      <c r="B6" t="s">
        <v>65</v>
      </c>
      <c r="C6" t="s">
        <v>64</v>
      </c>
      <c r="D6" s="6">
        <f>'Besoins'!$B$2*0.8</f>
        <v>0.8</v>
      </c>
      <c r="E6" t="s">
        <v>3</v>
      </c>
    </row>
    <row r="7">
      <c r="A7">
        <v>2</v>
      </c>
      <c r="B7" t="s">
        <v>66</v>
      </c>
      <c r="C7" t="s">
        <v>64</v>
      </c>
      <c r="D7" s="6">
        <f>'Besoins'!$B$2*0.12</f>
        <v>0.12</v>
      </c>
      <c r="E7" t="s">
        <v>3</v>
      </c>
    </row>
    <row r="8">
      <c r="A8">
        <v>2</v>
      </c>
      <c r="B8" t="s">
        <v>67</v>
      </c>
      <c r="C8" t="s">
        <v>64</v>
      </c>
      <c r="D8" s="6">
        <f>'Besoins'!$B$2*0.0008</f>
        <v>0.0008</v>
      </c>
      <c r="E8" t="s">
        <v>3</v>
      </c>
    </row>
    <row r="9">
      <c r="A9">
        <v>1</v>
      </c>
      <c r="B9" t="s">
        <v>68</v>
      </c>
      <c r="C9" t="s">
        <v>64</v>
      </c>
      <c r="D9" s="6">
        <f>'Besoins'!$B$2*0.3</f>
        <v>0.3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"GRO_CDR_B311A · CUI.SAU.EMULSIONNEES · référence : "&amp;Besoins!B3&amp;" "&amp;Besoins!C3&amp;" · multiplicateur réglable sur la feuille ""Besoins"""</f>
        <v>GRO_CDR_B311A · CUI.SAU.EMULSIONNEES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"[RÉALISER] "&amp;Procedure!D2</f>
        <v>[RÉALISER] Mise en place — Peser et mesurer toutes les denrées, vérifier leur fraîcheur.</v>
      </c>
      <c r="C5"/>
      <c r="D5"/>
    </row>
    <row r="6">
      <c r="A6" t="s" s="15">
        <v>72</v>
      </c>
      <c r="B6" t="str" s="12">
        <f>"[TAILLER] "&amp;Procedure!D3</f>
        <v>[TAILLER] Préparer la garniture — Prélever les zestes, les tailler en fine julienne et les blanchir ; presser le jus.</v>
      </c>
      <c r="C6"/>
      <c r="D6"/>
    </row>
    <row r="7">
      <c r="A7"/>
      <c r="B7" t="str">
        <f>Besoins!B11</f>
        <v>ORANGE Sanguinelli Espagne cat.I 6(70-80mm)</v>
      </c>
      <c r="C7" s="6">
        <f>Besoins!E11</f>
        <v>0.3</v>
      </c>
      <c r="D7" t="str">
        <f>Besoins!F11</f>
        <v>kg</v>
      </c>
    </row>
    <row r="8">
      <c r="A8" t="s" s="15">
        <v>73</v>
      </c>
      <c r="B8" t="str" s="12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74</v>
      </c>
      <c r="C9" s="6">
        <f>'Besoins'!$B$2*1</f>
        <v>1</v>
      </c>
      <c r="D9" t="s">
        <v>3</v>
      </c>
    </row>
    <row r="10">
      <c r="A10"/>
      <c r="B10"/>
      <c r="C10"/>
      <c r="D10"/>
    </row>
    <row r="11">
      <c r="A11" t="s" s="14">
        <v>75</v>
      </c>
      <c r="B11"/>
      <c r="C11"/>
      <c r="D11"/>
    </row>
    <row r="12">
      <c r="A12" t="s" s="15">
        <v>71</v>
      </c>
      <c r="B12" t="str" s="12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6">
        <f>"ℹ "&amp;Procedure!E5</f>
        <v>ℹ</v>
      </c>
      <c r="C13"/>
      <c r="D13"/>
    </row>
    <row r="14">
      <c r="A14" t="s" s="15">
        <v>72</v>
      </c>
      <c r="B14" t="str" s="12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6">
        <f>Besoins!E9</f>
        <v>0.8</v>
      </c>
      <c r="D15" t="str">
        <f>Besoins!F9</f>
        <v>kg</v>
      </c>
    </row>
    <row r="16">
      <c r="A16" t="s" s="15">
        <v>73</v>
      </c>
      <c r="B16" t="str" s="12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76</v>
      </c>
      <c r="C17" s="6">
        <f>'Besoins'!$B$2*12.8</f>
        <v>12.8</v>
      </c>
      <c r="D17" t="s">
        <v>30</v>
      </c>
    </row>
    <row r="18">
      <c r="A18"/>
      <c r="B18" t="str">
        <f>Besoins!B7</f>
        <v>Eau (robinet - moy. France 2026)</v>
      </c>
      <c r="C18" s="6">
        <f>Besoins!E7</f>
        <v>0.08</v>
      </c>
      <c r="D18" t="str">
        <f>Besoins!F7</f>
        <v>lt</v>
      </c>
    </row>
    <row r="19">
      <c r="A19" t="s" s="15">
        <v>77</v>
      </c>
      <c r="B19" t="str" s="12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6">
        <f>"ℹ "&amp;Procedure!E8</f>
        <v>ℹ</v>
      </c>
      <c r="C20"/>
      <c r="D20"/>
    </row>
    <row r="21">
      <c r="A21" t="s" s="15">
        <v>78</v>
      </c>
      <c r="B21" t="str" s="12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6">
        <f>Besoins!E10</f>
        <v>0.12</v>
      </c>
      <c r="D22" t="str">
        <f>Besoins!F10</f>
        <v>kg</v>
      </c>
    </row>
    <row r="23">
      <c r="A23" t="s" s="15">
        <v>79</v>
      </c>
      <c r="B23" t="str" s="12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6">
        <f>Besoins!E8</f>
        <v>0.0008</v>
      </c>
      <c r="D24" t="str">
        <f>Besoins!F8</f>
        <v>kg</v>
      </c>
    </row>
    <row r="25">
      <c r="A25" t="s" s="15">
        <v>80</v>
      </c>
      <c r="B25" t="str" s="12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7">
        <v>81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