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<sst xmlns="http://schemas.openxmlformats.org/spreadsheetml/2006/main" count="76" uniqueCount="76">
  <si>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</si>
  <si>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</si>
  <si>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</si>
  <si>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</si>
  <si>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</si>
  <si>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</si>
  <si>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</si>
  <si>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</si>
  <si>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</si>
  <si>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</si>
  <si>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</si>
  <si>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</si>
  <si>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</si>
  <si>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</si>
  <si>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</si>
  <si>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</si>
  <si>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</si>
  <si>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</si>
  <si>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</si>
  <si>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</si>
  <si>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</si>
  <si>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</si>
  <si>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</si>
  <si>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</si>
  <si>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</si>
  <si>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</si>
  <si>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</si>
  <si>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</si>
  <si>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</si>
  <si>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</si>
  <si>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</si>
  <si>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</si>
  <si>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</si>
  <si>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</si>
  <si>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</si>
  <si>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</si>
  <si>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</si>
  <si>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</si>
  <si>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</si>
  <si>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</si>
  <si>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Chantilly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</si>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</sst>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1.23</v>
      </c>
      <c r="C3" t="s" s="5">
        <v>3</v>
      </c>
      <c r="D3"/>
      <c r="E3"/>
      <c r="F3"/>
    </row>
    <row r="4">
      <c r="A4" t="s">
        <v>4</v>
      </c>
      <c r="B4" s="6">
        <f>$B$2*B3</f>
        <v>1.23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0.03</v>
      </c>
      <c r="E9" s="6">
        <f>D9*$B$2</f>
        <v>0.03</v>
      </c>
      <c r="F9" t="s">
        <v>15</v>
      </c>
      <c r="G9" s="9">
        <f>E9*0</f>
        <v>0</v>
      </c>
    </row>
    <row r="10">
      <c r="A10" t="s">
        <v>20</v>
      </c>
      <c r="B10" t="s">
        <v>21</v>
      </c>
      <c r="C10" t="s">
        <v>22</v>
      </c>
      <c r="D10" s="4">
        <v>0.001</v>
      </c>
      <c r="E10" s="6">
        <f>D10*$B$2</f>
        <v>0.001</v>
      </c>
      <c r="F10" t="s">
        <v>23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3</v>
      </c>
      <c r="G12" s="9">
        <f>E12*2.85</f>
        <v>0.57</v>
      </c>
    </row>
    <row r="13">
      <c r="A13" t="s" s="8">
        <v>30</v>
      </c>
      <c r="B13" t="s">
        <v>31</v>
      </c>
      <c r="C13" t="s">
        <v>32</v>
      </c>
      <c r="D13" s="4">
        <v>0.09</v>
      </c>
      <c r="E13" s="6">
        <f>D13*$B$2</f>
        <v>0.09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45</v>
      </c>
      <c r="B4">
        <v>1</v>
      </c>
      <c r="C4" t="s">
        <v>46</v>
      </c>
      <c r="D4" t="s" s="12">
        <v>47</v>
      </c>
      <c r="E4" t="s" s="12">
        <v>48</v>
      </c>
      <c r="F4"/>
    </row>
    <row r="5">
      <c r="A5" t="s">
        <v>45</v>
      </c>
      <c r="B5">
        <v>2</v>
      </c>
      <c r="C5" t="s">
        <v>49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45</v>
      </c>
      <c r="B6">
        <v>3</v>
      </c>
      <c r="C6" t="s">
        <v>50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45</v>
      </c>
      <c r="B7">
        <v>4</v>
      </c>
      <c r="C7" t="s">
        <v>51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52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'Besoins'!$B$2*1.23</f>
        <v>1.23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'Besoins'!$B$2*1</f>
        <v>1</v>
      </c>
      <c r="E4" t="s">
        <v>3</v>
      </c>
    </row>
    <row r="5">
      <c r="A5">
        <v>2</v>
      </c>
      <c r="B5" t="s">
        <v>61</v>
      </c>
      <c r="C5" t="s">
        <v>60</v>
      </c>
      <c r="D5" s="6">
        <f>'Besoins'!$B$2*0.09</f>
        <v>0.09</v>
      </c>
      <c r="E5" t="s">
        <v>23</v>
      </c>
    </row>
    <row r="6">
      <c r="A6">
        <v>2</v>
      </c>
      <c r="B6" t="s">
        <v>62</v>
      </c>
      <c r="C6" t="s">
        <v>60</v>
      </c>
      <c r="D6" s="6">
        <f>'Besoins'!$B$2*0.05</f>
        <v>0.05</v>
      </c>
      <c r="E6" t="s">
        <v>23</v>
      </c>
    </row>
    <row r="7">
      <c r="A7">
        <v>2</v>
      </c>
      <c r="B7" t="s">
        <v>63</v>
      </c>
      <c r="C7" t="s">
        <v>60</v>
      </c>
      <c r="D7" s="6">
        <f>'Besoins'!$B$2*0.03</f>
        <v>0.03</v>
      </c>
      <c r="E7" t="s">
        <v>3</v>
      </c>
    </row>
    <row r="8">
      <c r="A8">
        <v>2</v>
      </c>
      <c r="B8" t="s">
        <v>64</v>
      </c>
      <c r="C8" t="s">
        <v>60</v>
      </c>
      <c r="D8" s="6">
        <f>'Besoins'!$B$2*0.001</f>
        <v>0.001</v>
      </c>
      <c r="E8" t="s">
        <v>23</v>
      </c>
    </row>
    <row r="9">
      <c r="A9">
        <v>1</v>
      </c>
      <c r="B9" t="s">
        <v>65</v>
      </c>
      <c r="C9" t="s">
        <v>60</v>
      </c>
      <c r="D9" s="6">
        <f>'Besoins'!$B$2*0.2</f>
        <v>0.2</v>
      </c>
      <c r="E9" t="s">
        <v>3</v>
      </c>
    </row>
    <row r="10">
      <c r="A10">
        <v>1</v>
      </c>
      <c r="B10" t="s">
        <v>66</v>
      </c>
      <c r="C10" t="s">
        <v>60</v>
      </c>
      <c r="D10" s="6">
        <f>'Besoins'!$B$2*0.03</f>
        <v>0.03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67</v>
      </c>
      <c r="B1"/>
      <c r="C1"/>
      <c r="D1"/>
    </row>
    <row r="2">
      <c r="A2" t="str" s="13">
        <f>"00SAU_REC029 · CUI.SAU.FROIDES · référence : "&amp;Besoins!B3&amp;" "&amp;Besoins!C3&amp;" · multiplicateur réglable sur la feuille ""Besoins"""</f>
        <v>00SAU_REC029 · CUI.SAU.FROIDES · référence : 1,23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70</v>
      </c>
      <c r="C6" s="6">
        <f>'Besoins'!$B$2*1</f>
        <v>1</v>
      </c>
      <c r="D6" t="s">
        <v>3</v>
      </c>
    </row>
    <row r="7">
      <c r="A7" t="s" s="15">
        <v>71</v>
      </c>
      <c r="B7" t="str" s="12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6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6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4">
        <v>72</v>
      </c>
      <c r="B11"/>
      <c r="C11"/>
      <c r="D11"/>
    </row>
    <row r="12">
      <c r="A12" t="s" s="15">
        <v>69</v>
      </c>
      <c r="B12" t="str" s="12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6">
        <f>"ℹ "&amp;Procedure!E4</f>
        <v>ℹ</v>
      </c>
      <c r="C13"/>
      <c r="D13"/>
    </row>
    <row r="14">
      <c r="A14" t="s" s="15">
        <v>71</v>
      </c>
      <c r="B14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6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6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6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6">
        <f>Besoins!E10</f>
        <v>0.001</v>
      </c>
      <c r="D18" t="str">
        <f>Besoins!F10</f>
        <v>kg</v>
      </c>
    </row>
    <row r="19">
      <c r="A19" t="s" s="15">
        <v>73</v>
      </c>
      <c r="B19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6">
        <f>Besoins!E11</f>
        <v>1</v>
      </c>
      <c r="D20" t="str">
        <f>Besoins!F11</f>
        <v>lt</v>
      </c>
    </row>
    <row r="21">
      <c r="A21" t="s" s="15">
        <v>74</v>
      </c>
      <c r="B21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7">
        <v>75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