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<sst xmlns="http://schemas.openxmlformats.org/spreadsheetml/2006/main" count="98" uniqueCount="98">
  <si>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</si>
  <si>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</si>
  <si>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</si>
  <si>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</si>
  <si>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</si>
  <si>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</si>
  <si>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</si>
  <si>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</si>
  <si>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</si>
  <si>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</si>
  <si>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</si>
  <si>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</si>
  <si>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</si>
  <si>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</si>
  <si>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</si>
  <si>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pc</t>
  </si>
  <si>
    <t>00001661</t>
  </si>
  <si>
    <t>jus de citron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</si>
  <si>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</si>
  <si>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</si>
  <si>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</si>
  <si>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</si>
  <si>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</si>
  <si>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</si>
  <si>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</si>
  <si>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</si>
  <si>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</si>
  <si>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</si>
  <si>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</si>
  <si>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</si>
  <si>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</si>
  <si>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</si>
  <si>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</si>
  <si>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</si>
  <si>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</si>
  <si>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</si>
  <si>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</si>
  <si>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</si>
  <si>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</si>
  <si>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</si>
  <si>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</si>
  <si>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</si>
  <si>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</si>
  <si>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</si>
  <si>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</si>
  <si>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</si>
  <si>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</si>
  <si>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Aïoli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</si>
  <si>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</si>
  <si>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</si>
  <si>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</si>
  <si>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</si>
  <si>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</si>
  <si>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</si>
  <si>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</si>
  <si>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</si>
  <si>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</si>
  <si>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</si>
  <si>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</si>
  <si>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</si>
  <si>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</si>
  <si>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</si>
  <si>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</si>
  <si>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</si>
  <si>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</si>
  <si>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</si>
  <si>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</si>
  <si>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</si>
  <si>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</si>
  <si>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</si>
  <si>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</si>
  <si>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</si>
  <si>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</si>
  <si>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</si>
  <si>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</si>
  <si>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</si>
  <si>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</si>
  <si>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</si>
  <si>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</si>
  <si>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</si>
  <si>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</si>
  <si>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Pomme de Terre en Robe des Champs</t>
  </si>
  <si>
    <t xml:space="preserve">        ↳ POMME DE TERRE Spunta Italie cat.I +35mm sac 10kg</t>
  </si>
  <si>
    <t xml:space="preserve">        ↳ Gros sel de mer</t>
  </si>
  <si>
    <t xml:space="preserve">    ↳ AIL frais France cat.I 60-80mm</t>
  </si>
  <si>
    <t xml:space="preserve">    ↳ jus de citron</t>
  </si>
  <si>
    <t xml:space="preserve">    ↳ huile olive vierge</t>
  </si>
  <si>
    <t>Fiche technique — Sauce Aïoli</t>
  </si>
  <si>
    <t>Sauce Aïoli  00SAU_REC027</t>
  </si>
  <si>
    <t>1.</t>
  </si>
  <si>
    <t xml:space="preserve">    Sauce Mayonnaise</t>
  </si>
  <si>
    <t>2.</t>
  </si>
  <si>
    <t xml:space="preserve">    Pomme de Terre en Robe des Champs</t>
  </si>
  <si>
    <t>3.</t>
  </si>
  <si>
    <t>↳ Sauce Mayonnaise  00SAU_REC021</t>
  </si>
  <si>
    <t>4.</t>
  </si>
  <si>
    <t>↳ Pomme de Terre en Robe des Champs  00SAU_REC042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</si>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</sst>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0.03</v>
      </c>
      <c r="E8" s="6">
        <f>D8*$B$2</f>
        <v>0.03</v>
      </c>
      <c r="F8" t="s">
        <v>15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0.05</v>
      </c>
      <c r="E9" s="6">
        <f>D9*$B$2</f>
        <v>0.05</v>
      </c>
      <c r="F9" t="s">
        <v>15</v>
      </c>
      <c r="G9" s="9">
        <f>E9*0</f>
        <v>0</v>
      </c>
    </row>
    <row r="10">
      <c r="A10" t="s" s="8">
        <v>20</v>
      </c>
      <c r="B10" t="s">
        <v>21</v>
      </c>
      <c r="C10" t="s">
        <v>14</v>
      </c>
      <c r="D10" s="4">
        <v>0.03</v>
      </c>
      <c r="E10" s="6">
        <f>D10*$B$2</f>
        <v>0.03</v>
      </c>
      <c r="F10" t="s">
        <v>15</v>
      </c>
      <c r="G10" s="9">
        <f>E10*0</f>
        <v>0</v>
      </c>
    </row>
    <row r="11">
      <c r="A11" t="s">
        <v>22</v>
      </c>
      <c r="B11" t="s">
        <v>23</v>
      </c>
      <c r="C11" t="s">
        <v>24</v>
      </c>
      <c r="D11" s="4">
        <v>0.001</v>
      </c>
      <c r="E11" s="6">
        <f>D11*$B$2</f>
        <v>0.001</v>
      </c>
      <c r="F11" t="s">
        <v>25</v>
      </c>
      <c r="G11" s="9">
        <f>E11*9.8</f>
        <v>0.0098</v>
      </c>
    </row>
    <row r="12">
      <c r="A12" t="s">
        <v>26</v>
      </c>
      <c r="B12" t="s">
        <v>27</v>
      </c>
      <c r="C12" t="s">
        <v>28</v>
      </c>
      <c r="D12" s="4">
        <v>1</v>
      </c>
      <c r="E12" s="6">
        <f>D12*$B$2</f>
        <v>1</v>
      </c>
      <c r="F12" t="s">
        <v>3</v>
      </c>
      <c r="G12" s="9">
        <f>E12*1.05</f>
        <v>1.05</v>
      </c>
    </row>
    <row r="13">
      <c r="A13" t="s">
        <v>29</v>
      </c>
      <c r="B13" t="s">
        <v>30</v>
      </c>
      <c r="C13" t="s">
        <v>31</v>
      </c>
      <c r="D13" s="4">
        <v>0.04</v>
      </c>
      <c r="E13" s="6">
        <f>D13*$B$2</f>
        <v>0.04</v>
      </c>
      <c r="F13" t="s">
        <v>25</v>
      </c>
      <c r="G13" s="9">
        <f>E13*6.5</f>
        <v>0.26</v>
      </c>
    </row>
    <row r="14">
      <c r="A14" t="s">
        <v>32</v>
      </c>
      <c r="B14" t="s">
        <v>33</v>
      </c>
      <c r="C14" t="s">
        <v>31</v>
      </c>
      <c r="D14" s="4">
        <v>0.2</v>
      </c>
      <c r="E14" s="6">
        <f>D14*$B$2</f>
        <v>0.2</v>
      </c>
      <c r="F14" t="s">
        <v>25</v>
      </c>
      <c r="G14" s="9">
        <f>E14*1.4</f>
        <v>0.28</v>
      </c>
    </row>
    <row r="15">
      <c r="A15" t="s" s="8">
        <v>34</v>
      </c>
      <c r="B15" t="s">
        <v>35</v>
      </c>
      <c r="C15" t="s">
        <v>36</v>
      </c>
      <c r="D15" s="4">
        <v>0.09</v>
      </c>
      <c r="E15" s="6">
        <f>D15*$B$2</f>
        <v>0.09</v>
      </c>
      <c r="F15" t="s">
        <v>15</v>
      </c>
      <c r="G15" s="9">
        <f>E15*0</f>
        <v>0</v>
      </c>
    </row>
    <row r="16">
      <c r="A16" t="s">
        <v>37</v>
      </c>
      <c r="B16" t="s">
        <v>38</v>
      </c>
      <c r="C16" t="s">
        <v>39</v>
      </c>
      <c r="D16" s="4">
        <v>0.002</v>
      </c>
      <c r="E16" s="6">
        <f>D16*$B$2</f>
        <v>0.002</v>
      </c>
      <c r="F16" t="s">
        <v>25</v>
      </c>
      <c r="G16" s="9">
        <f>E16*0.42</f>
        <v>0.00084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/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47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55</v>
      </c>
      <c r="B5">
        <v>1</v>
      </c>
      <c r="C5" t="s">
        <v>56</v>
      </c>
      <c r="D5" t="s" s="12">
        <v>57</v>
      </c>
      <c r="E5" t="s" s="12">
        <v>58</v>
      </c>
      <c r="F5"/>
    </row>
    <row r="6">
      <c r="A6" t="s">
        <v>55</v>
      </c>
      <c r="B6">
        <v>2</v>
      </c>
      <c r="C6" t="s">
        <v>59</v>
      </c>
      <c r="D6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2"/>
      <c r="F6"/>
    </row>
    <row r="7">
      <c r="A7" t="s">
        <v>55</v>
      </c>
      <c r="B7">
        <v>3</v>
      </c>
      <c r="C7" t="s">
        <v>53</v>
      </c>
      <c r="D7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2"/>
      <c r="F7"/>
    </row>
    <row r="8">
      <c r="A8" t="s">
        <v>55</v>
      </c>
      <c r="B8">
        <v>4</v>
      </c>
      <c r="C8" t="s">
        <v>60</v>
      </c>
      <c r="D8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2">
        <v>61</v>
      </c>
      <c r="F8"/>
    </row>
    <row r="9">
      <c r="A9" t="s">
        <v>62</v>
      </c>
      <c r="B9">
        <v>1</v>
      </c>
      <c r="C9"/>
      <c r="D9" t="s" s="12">
        <v>63</v>
      </c>
      <c r="E9" t="s" s="12"/>
      <c r="F9"/>
    </row>
    <row r="10">
      <c r="A10" t="s">
        <v>62</v>
      </c>
      <c r="B10">
        <v>2</v>
      </c>
      <c r="C10" t="s">
        <v>64</v>
      </c>
      <c r="D10" t="s" s="12">
        <v>65</v>
      </c>
      <c r="E10" t="s" s="12">
        <v>66</v>
      </c>
      <c r="F10"/>
    </row>
    <row r="11">
      <c r="A11" t="s">
        <v>62</v>
      </c>
      <c r="B11">
        <v>3</v>
      </c>
      <c r="C11" t="s">
        <v>67</v>
      </c>
      <c r="D11" t="s" s="12">
        <v>68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47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'Besoins'!$B$2*1</f>
        <v>1</v>
      </c>
      <c r="E3" t="s">
        <v>3</v>
      </c>
    </row>
    <row r="4">
      <c r="A4">
        <v>2</v>
      </c>
      <c r="B4" t="s">
        <v>75</v>
      </c>
      <c r="C4" t="s">
        <v>76</v>
      </c>
      <c r="D4" s="6">
        <f>'Besoins'!$B$2*1</f>
        <v>1</v>
      </c>
      <c r="E4" t="s">
        <v>3</v>
      </c>
    </row>
    <row r="5">
      <c r="A5">
        <v>2</v>
      </c>
      <c r="B5" t="s">
        <v>77</v>
      </c>
      <c r="C5" t="s">
        <v>76</v>
      </c>
      <c r="D5" s="6">
        <f>'Besoins'!$B$2*0.09</f>
        <v>0.09</v>
      </c>
      <c r="E5" t="s">
        <v>25</v>
      </c>
    </row>
    <row r="6">
      <c r="A6">
        <v>2</v>
      </c>
      <c r="B6" t="s">
        <v>78</v>
      </c>
      <c r="C6" t="s">
        <v>76</v>
      </c>
      <c r="D6" s="6">
        <f>'Besoins'!$B$2*0.05</f>
        <v>0.05</v>
      </c>
      <c r="E6" t="s">
        <v>25</v>
      </c>
    </row>
    <row r="7">
      <c r="A7">
        <v>2</v>
      </c>
      <c r="B7" t="s">
        <v>79</v>
      </c>
      <c r="C7" t="s">
        <v>76</v>
      </c>
      <c r="D7" s="6">
        <f>'Besoins'!$B$2*0.03</f>
        <v>0.03</v>
      </c>
      <c r="E7" t="s">
        <v>3</v>
      </c>
    </row>
    <row r="8">
      <c r="A8">
        <v>2</v>
      </c>
      <c r="B8" t="s">
        <v>80</v>
      </c>
      <c r="C8" t="s">
        <v>76</v>
      </c>
      <c r="D8" s="6">
        <f>'Besoins'!$B$2*0.001</f>
        <v>0.001</v>
      </c>
      <c r="E8" t="s">
        <v>25</v>
      </c>
    </row>
    <row r="9">
      <c r="A9">
        <v>1</v>
      </c>
      <c r="B9" t="s">
        <v>81</v>
      </c>
      <c r="C9" t="s">
        <v>73</v>
      </c>
      <c r="D9" s="6">
        <f>'Besoins'!$B$2*0.2</f>
        <v>0.2</v>
      </c>
      <c r="E9" t="s">
        <v>25</v>
      </c>
    </row>
    <row r="10">
      <c r="A10">
        <v>2</v>
      </c>
      <c r="B10" t="s">
        <v>82</v>
      </c>
      <c r="C10" t="s">
        <v>76</v>
      </c>
      <c r="D10" s="6">
        <f>'Besoins'!$B$2*0.2</f>
        <v>0.2</v>
      </c>
      <c r="E10" t="s">
        <v>25</v>
      </c>
    </row>
    <row r="11">
      <c r="A11">
        <v>2</v>
      </c>
      <c r="B11" t="s">
        <v>83</v>
      </c>
      <c r="C11" t="s">
        <v>76</v>
      </c>
      <c r="D11" s="6">
        <f>'Besoins'!$B$2*0.002</f>
        <v>0.002</v>
      </c>
      <c r="E11" t="s">
        <v>25</v>
      </c>
    </row>
    <row r="12">
      <c r="A12">
        <v>1</v>
      </c>
      <c r="B12" t="s">
        <v>84</v>
      </c>
      <c r="C12" t="s">
        <v>76</v>
      </c>
      <c r="D12" s="6">
        <f>'Besoins'!$B$2*0.04</f>
        <v>0.04</v>
      </c>
      <c r="E12" t="s">
        <v>25</v>
      </c>
    </row>
    <row r="13">
      <c r="A13">
        <v>1</v>
      </c>
      <c r="B13" t="s">
        <v>85</v>
      </c>
      <c r="C13" t="s">
        <v>76</v>
      </c>
      <c r="D13" s="6">
        <f>'Besoins'!$B$2*0.03</f>
        <v>0.03</v>
      </c>
      <c r="E13" t="s">
        <v>3</v>
      </c>
    </row>
    <row r="14">
      <c r="A14">
        <v>1</v>
      </c>
      <c r="B14" t="s">
        <v>86</v>
      </c>
      <c r="C14" t="s">
        <v>76</v>
      </c>
      <c r="D14" s="6">
        <f>'Besoins'!$B$2*0.1</f>
        <v>0.1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"00SAU_REC027 · CUI.SAU.FROIDES · référence : "&amp;Besoins!B3&amp;" "&amp;Besoins!C3&amp;" · multiplicateur réglable sur la feuille ""Besoins"""</f>
        <v>00SAU_REC027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"[CUIRE] "&amp;Procedure!D2</f>
        <v>[CUIRE] Cuire la pomme de terre en robe des champs en eau salée départ froid. L'éplucher encore chaude et la réduire en purée fine au pilon dans un mortier.</v>
      </c>
      <c r="C5"/>
      <c r="D5"/>
    </row>
    <row r="6">
      <c r="A6"/>
      <c r="B6" t="s">
        <v>90</v>
      </c>
      <c r="C6" s="6">
        <f>'Besoins'!$B$2*1</f>
        <v>1</v>
      </c>
      <c r="D6" t="s">
        <v>3</v>
      </c>
    </row>
    <row r="7">
      <c r="A7"/>
      <c r="B7" t="str" s="16">
        <f>"ℹ "&amp;Procedure!E2</f>
        <v>ℹ</v>
      </c>
      <c r="C7"/>
      <c r="D7"/>
    </row>
    <row r="8">
      <c r="A8" t="s" s="15">
        <v>91</v>
      </c>
      <c r="B8" t="str" s="12">
        <f>"[RÉALISER] "&amp;Procedure!D3</f>
        <v>[RÉALISER] Réaliser la Sauce Mayonnaise en incorporant l'ail pilé avec les jaunes d'œufs. Ajouter la purée de pomme de terre encore tiède pour faciliter l'émulsion.</v>
      </c>
      <c r="C8"/>
      <c r="D8"/>
    </row>
    <row r="9">
      <c r="A9"/>
      <c r="B9" t="s">
        <v>92</v>
      </c>
      <c r="C9" s="6">
        <f>'Besoins'!$B$2*0.2</f>
        <v>0.2</v>
      </c>
      <c r="D9" t="s">
        <v>25</v>
      </c>
    </row>
    <row r="10">
      <c r="A10"/>
      <c r="B10" t="str">
        <f>Besoins!B13</f>
        <v>AIL frais France cat.I 60-80mm</v>
      </c>
      <c r="C10" s="6">
        <f>Besoins!E13</f>
        <v>0.04</v>
      </c>
      <c r="D10" t="str">
        <f>Besoins!F13</f>
        <v>kg</v>
      </c>
    </row>
    <row r="11">
      <c r="A11" t="s" s="15">
        <v>93</v>
      </c>
      <c r="B11" t="str" s="12">
        <f>"[INCORPORER] "&amp;Procedure!D4</f>
        <v>[INCORPORER] Incorporer progressivement l'huile d'olive et quelques gouttes de jus de citron. Vérifier l'assaisonnement.</v>
      </c>
      <c r="C11"/>
      <c r="D11"/>
    </row>
    <row r="12">
      <c r="A12"/>
      <c r="B12" t="str">
        <f>Besoins!B8</f>
        <v>jus de citron</v>
      </c>
      <c r="C12" s="6">
        <f>Besoins!E8</f>
        <v>0.03</v>
      </c>
      <c r="D12" t="str">
        <f>Besoins!F8</f>
        <v>lt</v>
      </c>
    </row>
    <row r="13">
      <c r="A13"/>
      <c r="B13" t="str">
        <f>Besoins!B7</f>
        <v>huile olive vierge</v>
      </c>
      <c r="C13" s="6">
        <f>Besoins!E7</f>
        <v>0.1</v>
      </c>
      <c r="D13" t="str">
        <f>Besoins!F7</f>
        <v>lt</v>
      </c>
    </row>
    <row r="14">
      <c r="A14"/>
      <c r="B14"/>
      <c r="C14"/>
      <c r="D14"/>
    </row>
    <row r="15">
      <c r="A15" t="s" s="14">
        <v>94</v>
      </c>
      <c r="B15"/>
      <c r="C15"/>
      <c r="D15"/>
    </row>
    <row r="16">
      <c r="A16" t="s" s="15">
        <v>89</v>
      </c>
      <c r="B16" t="str" s="12">
        <f>"[METTRE EN PLACE] "&amp;Procedure!D5</f>
        <v>[METTRE EN PLACE] Mettre en place — Peser, mesurer et contrôler les denrées. Les sortir à température ambiante de la cuisine.</v>
      </c>
      <c r="C16"/>
      <c r="D16"/>
    </row>
    <row r="17">
      <c r="A17"/>
      <c r="B17" t="str" s="16">
        <f>"ℹ "&amp;Procedure!E5</f>
        <v>ℹ</v>
      </c>
      <c r="C17"/>
      <c r="D17"/>
    </row>
    <row r="18">
      <c r="A18" t="s" s="15">
        <v>91</v>
      </c>
      <c r="B18" t="str" s="12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8"/>
      <c r="D18"/>
    </row>
    <row r="19">
      <c r="A19"/>
      <c r="B19" t="str">
        <f>Besoins!B15</f>
        <v>œufs jaunes liquides pasteurisés</v>
      </c>
      <c r="C19" s="6">
        <f>Besoins!E15</f>
        <v>0.09</v>
      </c>
      <c r="D19" t="str">
        <f>Besoins!F15</f>
        <v>kg</v>
      </c>
    </row>
    <row r="20">
      <c r="A20"/>
      <c r="B20" t="str">
        <f>Besoins!B9</f>
        <v>moutarde</v>
      </c>
      <c r="C20" s="6">
        <f>Besoins!E9</f>
        <v>0.05</v>
      </c>
      <c r="D20" t="str">
        <f>Besoins!F9</f>
        <v>kg</v>
      </c>
    </row>
    <row r="21">
      <c r="A21"/>
      <c r="B21" t="str">
        <f>Besoins!B10</f>
        <v>vinaigre alcool blanc</v>
      </c>
      <c r="C21" s="6">
        <f>Besoins!E10</f>
        <v>0.03</v>
      </c>
      <c r="D21" t="str">
        <f>Besoins!F10</f>
        <v>lt</v>
      </c>
    </row>
    <row r="22">
      <c r="A22"/>
      <c r="B22" t="str">
        <f>Besoins!B11</f>
        <v>Piment de Cayenne</v>
      </c>
      <c r="C22" s="6">
        <f>Besoins!E11</f>
        <v>0.001</v>
      </c>
      <c r="D22" t="str">
        <f>Besoins!F11</f>
        <v>kg</v>
      </c>
    </row>
    <row r="23">
      <c r="A23" t="s" s="15">
        <v>93</v>
      </c>
      <c r="B23" t="str" s="12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3"/>
      <c r="D23"/>
    </row>
    <row r="24">
      <c r="A24"/>
      <c r="B24" t="str">
        <f>Besoins!B12</f>
        <v>Huile de tournesol raffinée vrac</v>
      </c>
      <c r="C24" s="6">
        <f>Besoins!E12</f>
        <v>1</v>
      </c>
      <c r="D24" t="str">
        <f>Besoins!F12</f>
        <v>lt</v>
      </c>
    </row>
    <row r="25">
      <c r="A25" t="s" s="15">
        <v>95</v>
      </c>
      <c r="B25" t="str" s="12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5"/>
      <c r="D25"/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4">
        <v>96</v>
      </c>
      <c r="B28"/>
      <c r="C28"/>
      <c r="D28"/>
    </row>
    <row r="29">
      <c r="A29" t="s" s="15">
        <v>89</v>
      </c>
      <c r="B29" t="str" s="12">
        <f>Procedure!D9</f>
        <v>Brosser soigneusement les pommes de terre sous l'eau froide sans les éplucher.</v>
      </c>
      <c r="C29"/>
      <c r="D29"/>
    </row>
    <row r="30">
      <c r="A30" t="s" s="15">
        <v>91</v>
      </c>
      <c r="B30" t="str" s="12">
        <f>"[COUVRIR] "&amp;Procedure!D10</f>
        <v>[COUVRIR] Les déposer dans une casserole, couvrir d'eau froide salée. Cuire à ébullition douce jusqu'à ce qu'une aiguille les traverse sans résistance.</v>
      </c>
      <c r="C30"/>
      <c r="D30"/>
    </row>
    <row r="31">
      <c r="A31"/>
      <c r="B31" t="str">
        <f>Besoins!B14</f>
        <v>POMME DE TERRE Spunta Italie cat.I +35mm sac 10kg</v>
      </c>
      <c r="C31" s="6">
        <f>Besoins!E14</f>
        <v>0.2</v>
      </c>
      <c r="D31" t="str">
        <f>Besoins!F14</f>
        <v>kg</v>
      </c>
    </row>
    <row r="32">
      <c r="A32"/>
      <c r="B32" t="str">
        <f>Besoins!B16</f>
        <v>Gros sel de mer</v>
      </c>
      <c r="C32" s="6">
        <f>Besoins!E16</f>
        <v>0.002</v>
      </c>
      <c r="D32" t="str">
        <f>Besoins!F16</f>
        <v>kg</v>
      </c>
    </row>
    <row r="33">
      <c r="A33"/>
      <c r="B33" t="str" s="16">
        <f>"ℹ "&amp;Procedure!E10</f>
        <v>ℹ</v>
      </c>
      <c r="C33"/>
      <c r="D33"/>
    </row>
    <row r="34">
      <c r="A34" t="s" s="15">
        <v>93</v>
      </c>
      <c r="B34" t="str" s="12">
        <f>"[ÉGOUTTER] "&amp;Procedure!D11</f>
        <v>[ÉGOUTTER] Égoutter et utiliser encore chaudes selon la recette.</v>
      </c>
      <c r="C34"/>
      <c r="D34"/>
    </row>
    <row r="35">
      <c r="A35"/>
      <c r="B35"/>
      <c r="C35"/>
      <c r="D35"/>
    </row>
    <row r="36">
      <c r="A36" t="s" s="17">
        <v>97</v>
      </c>
      <c r="B36"/>
      <c r="C36"/>
      <c r="D36"/>
    </row>
  </sheetData>
  <sheetProtection sheet="1"/>
  <mergeCells count="20">
    <mergeCell ref="A1:D1"/>
    <mergeCell ref="A2:D2"/>
    <mergeCell ref="A4:D4"/>
    <mergeCell ref="B5:D5"/>
    <mergeCell ref="B7:D7"/>
    <mergeCell ref="B8:D8"/>
    <mergeCell ref="B11:D11"/>
    <mergeCell ref="A15:D15"/>
    <mergeCell ref="B16:D16"/>
    <mergeCell ref="B17:D17"/>
    <mergeCell ref="B18:D18"/>
    <mergeCell ref="B23:D23"/>
    <mergeCell ref="B25:D25"/>
    <mergeCell ref="B26:D26"/>
    <mergeCell ref="A28:D28"/>
    <mergeCell ref="B29:D29"/>
    <mergeCell ref="B30:D30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2026-08-01T02:02:21Z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2026-08-01T02:02:21Z</dcterms:modified>
  <cp:revision>1</cp:revision>
</cp:coreProperties>
</file>