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<sst xmlns="http://schemas.openxmlformats.org/spreadsheetml/2006/main" count="103" uniqueCount="103">
  <si>
    <t>Besoins matière</t>
  </si>
  <si>
    <t>Multiplicateur souhaité</t>
  </si>
  <si>
    <t>Quantité de référence</t>
  </si>
  <si>
    <t>lt</t>
  </si>
  <si>
    <t>Quantité obtenue</t>
  </si>
  <si>
    <t>Code</t>
  </si>
  <si>
    <t>Matière première</t>
  </si>
  <si>
    <t>Classe</t>
  </si>
  <si>
    <t>Base (×1, modifiable)</t>
  </si>
  <si>
    <t>Quantité</t>
  </si>
  <si>
    <t>Unité</t>
  </si>
  <si>
    <t>Coût H.T.</t>
  </si>
  <si>
    <t>00SAU_MP005</t>
  </si>
  <si>
    <t>Vinaigre d'alcool coloré 6%</t>
  </si>
  <si>
    <t>Condiments et sauces prêtes</t>
  </si>
  <si>
    <t>EPI-POIVRE-BLAN</t>
  </si>
  <si>
    <t>Poivre blanc moulu</t>
  </si>
  <si>
    <t>Épices en poudre et graines</t>
  </si>
  <si>
    <t>kg</t>
  </si>
  <si>
    <t>HUI-TOURNESOL</t>
  </si>
  <si>
    <t>Huile de tournesol raffinée vrac</t>
  </si>
  <si>
    <t>Huiles végétales</t>
  </si>
  <si>
    <t>RNM0020160</t>
  </si>
  <si>
    <t>CERFEUIL France botte</t>
  </si>
  <si>
    <t>Légumes</t>
  </si>
  <si>
    <t>bte</t>
  </si>
  <si>
    <t>CRESSON-FRAIS</t>
  </si>
  <si>
    <t>Cresson frais</t>
  </si>
  <si>
    <t>RNM0230123</t>
  </si>
  <si>
    <t>ÉPINARD France cat.I</t>
  </si>
  <si>
    <t>RNM1940160</t>
  </si>
  <si>
    <t>ESTRAGON France botte</t>
  </si>
  <si>
    <t>00000047</t>
  </si>
  <si>
    <t>OEUF A3 (PRIX)</t>
  </si>
  <si>
    <t>Oeufs entiers</t>
  </si>
  <si>
    <t>pc</t>
  </si>
  <si>
    <t>MOUTARDE-DIJON</t>
  </si>
  <si>
    <t>Moutarde de Dijon forte</t>
  </si>
  <si>
    <t>Sels et condiments de base</t>
  </si>
  <si>
    <t>Total</t>
  </si>
  <si>
    <t>Recette</t>
  </si>
  <si>
    <t>#</t>
  </si>
  <si>
    <t>Verbe</t>
  </si>
  <si>
    <t>Étape</t>
  </si>
  <si>
    <t>Précision technique</t>
  </si>
  <si>
    <t>Durée</t>
  </si>
  <si>
    <t>SAUCE VERTE</t>
  </si>
  <si>
    <t>RÉALISER</t>
  </si>
  <si>
    <t>Mettre en place le poste de travail — Peser, mesurer et contrôler les denrées.</t>
  </si>
  <si>
    <t>COLORER</t>
  </si>
  <si>
    <t>Préparer la garniture — Réaliser l'extrait de chlorophylle (voir colorant vert végétal, p.315). Ciseler finement les fines herbes.</t>
  </si>
  <si>
    <t>70°C</t>
  </si>
  <si>
    <t>INCORPORER</t>
  </si>
  <si>
    <t>Confectionner la sauce mayonnaise, puis y incorporer la garniture au moment de l'envoi — Vérifier l'assaisonnement ; corner, filmer et réserver.</t>
  </si>
  <si>
    <t>SAUCE MAYONNAISE</t>
  </si>
  <si>
    <t>METTRE EN PLACE</t>
  </si>
  <si>
    <t>Mettre en place le poste de travail — Mesurer et contrôler les denrées. Elles doivent être utilisées à la température ambiante de la cuisine.</t>
  </si>
  <si>
    <t>10 à 15 min</t>
  </si>
  <si>
    <t>CLARIFIER</t>
  </si>
  <si>
    <t>COLORANT VERT VÉGÉTAL (CHLOROPHYLLE)</t>
  </si>
  <si>
    <t>ÉPLUCHER</t>
  </si>
  <si>
    <t>Mise en place — Peser et mesurer toutes les denrées, vérifier leur fraîcheur.</t>
  </si>
  <si>
    <t>MIXER</t>
  </si>
  <si>
    <t>Éplucher, équeuter, trier et bien laver les feuilles vertes.</t>
  </si>
  <si>
    <t>Les mixer très finement avec un peu d'eau pour libérer la chlorophylle, puis presser la purée dans une étamine pour en recueillir le jus vert.</t>
  </si>
  <si>
    <t>CHAUFFER</t>
  </si>
  <si>
    <t>Chauffer ce jus tout doucement jusqu'à 70 °C, sans remuer : le vert se rassemble en surface et le liquide devient clair.</t>
  </si>
  <si>
    <t>70°C — ne pas dépasser</t>
  </si>
  <si>
    <t>ÉGOUTTER</t>
  </si>
  <si>
    <t>+3°C max</t>
  </si>
  <si>
    <t>Niveau</t>
  </si>
  <si>
    <t>Composant</t>
  </si>
  <si>
    <t>Type</t>
  </si>
  <si>
    <t>Quantité (× multiplicateur, voir feuille Besoins)</t>
  </si>
  <si>
    <t>recette</t>
  </si>
  <si>
    <t xml:space="preserve">    ↳ SAUCE MAYONNAISE</t>
  </si>
  <si>
    <t xml:space="preserve">        ↳ Huile de tournesol raffinée vrac</t>
  </si>
  <si>
    <t>matiere</t>
  </si>
  <si>
    <t xml:space="preserve">        ↳ JAUNE D'OEUF (P) (conv.)</t>
  </si>
  <si>
    <t>conversion</t>
  </si>
  <si>
    <t xml:space="preserve">        ↳ Moutarde de Dijon forte</t>
  </si>
  <si>
    <t xml:space="preserve">        ↳ Vinaigre d'alcool coloré 6%</t>
  </si>
  <si>
    <t xml:space="preserve">        ↳ Poivre blanc moulu</t>
  </si>
  <si>
    <t xml:space="preserve">    ↳ COLORANT VERT VÉGÉTAL (CHLOROPHYLLE)</t>
  </si>
  <si>
    <t xml:space="preserve">        ↳ ÉPINARD France cat.I</t>
  </si>
  <si>
    <t xml:space="preserve">        ↳ Cresson frais</t>
  </si>
  <si>
    <t xml:space="preserve">    ↳ CERFEUIL (KG) (conv.)</t>
  </si>
  <si>
    <t xml:space="preserve">    ↳ ESTRAGON (KG) (conv.)</t>
  </si>
  <si>
    <t>Fiche technique — SAUCE VERTE</t>
  </si>
  <si>
    <t>SAUCE VERTE  GRO_CDR_B303D</t>
  </si>
  <si>
    <t>1.</t>
  </si>
  <si>
    <t>2.</t>
  </si>
  <si>
    <t xml:space="preserve">    COLORANT VERT VÉGÉTAL (CHLOROPHYLLE)</t>
  </si>
  <si>
    <t xml:space="preserve">    CERFEUIL (KG) (conv.)</t>
  </si>
  <si>
    <t xml:space="preserve">    ESTRAGON (KG) (conv.)</t>
  </si>
  <si>
    <t>3.</t>
  </si>
  <si>
    <t xml:space="preserve">    SAUCE MAYONNAISE</t>
  </si>
  <si>
    <t>↳ SAUCE MAYONNAISE  GRO_CDR_B300</t>
  </si>
  <si>
    <t xml:space="preserve">    JAUNE D'OEUF (P) (conv.)</t>
  </si>
  <si>
    <t>↳ COLORANT VERT VÉGÉTAL (CHLOROPHYLLE)  GRO_CDR_B315</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</si>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</sst>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lt</v>
      </c>
      <c r="D4"/>
      <c r="E4"/>
      <c r="F4"/>
    </row>
    <row r="5">
      <c r="A5"/>
      <c r="B5"/>
      <c r="C5"/>
      <c r="D5"/>
      <c r="E5"/>
      <c r="F5"/>
    </row>
    <row r="6">
      <c r="A6" t="s" s="7">
        <v>5</v>
      </c>
      <c r="B6" t="s" s="7">
        <v>6</v>
      </c>
      <c r="C6" t="s" s="7">
        <v>7</v>
      </c>
      <c r="D6" t="s" s="7">
        <v>8</v>
      </c>
      <c r="E6" t="s" s="7">
        <v>9</v>
      </c>
      <c r="F6" t="s" s="7">
        <v>10</v>
      </c>
      <c r="G6" t="s" s="7">
        <v>11</v>
      </c>
    </row>
    <row r="7">
      <c r="A7" t="s">
        <v>12</v>
      </c>
      <c r="B7" t="s">
        <v>13</v>
      </c>
      <c r="C7" t="s">
        <v>14</v>
      </c>
      <c r="D7" s="4">
        <v>0.025</v>
      </c>
      <c r="E7" s="6">
        <f>D7*$B$2</f>
        <v>0.025</v>
      </c>
      <c r="F7" t="s">
        <v>3</v>
      </c>
      <c r="G7" s="8">
        <f>E7*3</f>
        <v>0.075</v>
      </c>
    </row>
    <row r="8">
      <c r="A8" t="s">
        <v>15</v>
      </c>
      <c r="B8" t="s">
        <v>16</v>
      </c>
      <c r="C8" t="s">
        <v>17</v>
      </c>
      <c r="D8" s="4">
        <v>0.000833</v>
      </c>
      <c r="E8" s="6">
        <f>D8*$B$2</f>
        <v>0.000833</v>
      </c>
      <c r="F8" t="s">
        <v>18</v>
      </c>
      <c r="G8" s="8">
        <f>E8*14.8059223689</f>
        <v>0.012333</v>
      </c>
    </row>
    <row r="9">
      <c r="A9" t="s">
        <v>19</v>
      </c>
      <c r="B9" t="s">
        <v>20</v>
      </c>
      <c r="C9" t="s">
        <v>21</v>
      </c>
      <c r="D9" s="4">
        <v>0.833333</v>
      </c>
      <c r="E9" s="6">
        <f>D9*$B$2</f>
        <v>0.833333</v>
      </c>
      <c r="F9" t="s">
        <v>3</v>
      </c>
      <c r="G9" s="8">
        <f>E9*1.05000042</f>
        <v>0.875</v>
      </c>
    </row>
    <row r="10">
      <c r="A10" t="s">
        <v>22</v>
      </c>
      <c r="B10" t="s">
        <v>23</v>
      </c>
      <c r="C10" t="s">
        <v>24</v>
      </c>
      <c r="D10" s="4">
        <v>0.666667</v>
      </c>
      <c r="E10" s="6">
        <f>D10*$B$2</f>
        <v>0.666667</v>
      </c>
      <c r="F10" t="s">
        <v>25</v>
      </c>
      <c r="G10" s="8">
        <f>E10*0.5999997</f>
        <v>0.4</v>
      </c>
    </row>
    <row r="11">
      <c r="A11" t="s">
        <v>26</v>
      </c>
      <c r="B11" t="s">
        <v>27</v>
      </c>
      <c r="C11" t="s">
        <v>24</v>
      </c>
      <c r="D11" s="4">
        <v>0.18</v>
      </c>
      <c r="E11" s="6">
        <f>D11*$B$2</f>
        <v>0.18</v>
      </c>
      <c r="F11" t="s">
        <v>18</v>
      </c>
      <c r="G11" s="8">
        <f>E11*4.2</f>
        <v>0.756</v>
      </c>
    </row>
    <row r="12">
      <c r="A12" t="s">
        <v>28</v>
      </c>
      <c r="B12" t="s">
        <v>29</v>
      </c>
      <c r="C12" t="s">
        <v>24</v>
      </c>
      <c r="D12" s="4">
        <v>0.42</v>
      </c>
      <c r="E12" s="6">
        <f>D12*$B$2</f>
        <v>0.42</v>
      </c>
      <c r="F12" t="s">
        <v>18</v>
      </c>
      <c r="G12" s="8">
        <f>E12*2.7</f>
        <v>1.134</v>
      </c>
    </row>
    <row r="13">
      <c r="A13" t="s">
        <v>30</v>
      </c>
      <c r="B13" t="s">
        <v>31</v>
      </c>
      <c r="C13" t="s">
        <v>24</v>
      </c>
      <c r="D13" s="4">
        <v>0.666667</v>
      </c>
      <c r="E13" s="6">
        <f>D13*$B$2</f>
        <v>0.666667</v>
      </c>
      <c r="F13" t="s">
        <v>25</v>
      </c>
      <c r="G13" s="8">
        <f>E13*0.5999997</f>
        <v>0.4</v>
      </c>
    </row>
    <row r="14">
      <c r="A14" t="s" s="9">
        <v>32</v>
      </c>
      <c r="B14" t="s">
        <v>33</v>
      </c>
      <c r="C14" t="s">
        <v>34</v>
      </c>
      <c r="D14" s="4">
        <v>2.5</v>
      </c>
      <c r="E14" s="6">
        <f>D14*$B$2</f>
        <v>2.5</v>
      </c>
      <c r="F14" t="s">
        <v>35</v>
      </c>
      <c r="G14" s="8">
        <f>E14*0.27</f>
        <v>0.675</v>
      </c>
    </row>
    <row r="15">
      <c r="A15" t="s">
        <v>36</v>
      </c>
      <c r="B15" t="s">
        <v>37</v>
      </c>
      <c r="C15" t="s">
        <v>38</v>
      </c>
      <c r="D15" s="4">
        <v>0.041667</v>
      </c>
      <c r="E15" s="6">
        <f>D15*$B$2</f>
        <v>0.041667</v>
      </c>
      <c r="F15" t="s">
        <v>18</v>
      </c>
      <c r="G15" s="8">
        <f>E15*3.1999744002</f>
        <v>0.133333</v>
      </c>
    </row>
    <row r="16">
      <c r="A16"/>
      <c r="B16"/>
      <c r="C16"/>
      <c r="D16"/>
      <c r="E16"/>
      <c r="F16" t="s" s="10">
        <v>39</v>
      </c>
      <c r="G16" s="11">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40</v>
      </c>
      <c r="B1" t="s" s="7">
        <v>41</v>
      </c>
      <c r="C1" t="s" s="7">
        <v>42</v>
      </c>
      <c r="D1" t="s" s="7">
        <v>43</v>
      </c>
      <c r="E1" t="s" s="7">
        <v>44</v>
      </c>
      <c r="F1" t="s" s="7">
        <v>45</v>
      </c>
    </row>
    <row r="2">
      <c r="A2" t="s">
        <v>46</v>
      </c>
      <c r="B2">
        <v>1</v>
      </c>
      <c r="C2" t="s">
        <v>47</v>
      </c>
      <c r="D2" t="s" s="12">
        <v>48</v>
      </c>
      <c r="E2" t="s" s="12"/>
      <c r="F2"/>
    </row>
    <row r="3">
      <c r="A3" t="s">
        <v>46</v>
      </c>
      <c r="B3">
        <v>2</v>
      </c>
      <c r="C3" t="s">
        <v>49</v>
      </c>
      <c r="D3" t="s" s="12">
        <v>50</v>
      </c>
      <c r="E3" t="s" s="12">
        <v>51</v>
      </c>
      <c r="F3"/>
    </row>
    <row r="4">
      <c r="A4" t="s">
        <v>46</v>
      </c>
      <c r="B4">
        <v>3</v>
      </c>
      <c r="C4" t="s">
        <v>52</v>
      </c>
      <c r="D4" t="s" s="12">
        <v>53</v>
      </c>
      <c r="E4" t="s" s="12"/>
      <c r="F4"/>
    </row>
    <row r="5">
      <c r="A5" t="s">
        <v>54</v>
      </c>
      <c r="B5">
        <v>1</v>
      </c>
      <c r="C5" t="s">
        <v>55</v>
      </c>
      <c r="D5" t="s" s="12">
        <v>56</v>
      </c>
      <c r="E5" t="s" s="12">
        <v>57</v>
      </c>
      <c r="F5"/>
    </row>
    <row r="6">
      <c r="A6" t="s">
        <v>54</v>
      </c>
      <c r="B6">
        <v>2</v>
      </c>
      <c r="C6" t="s">
        <v>58</v>
      </c>
      <c r="D6" t="inlineStr" s="12">
        <is>
          <t>Confectionner la sauce mayonnaise — Clarifier les œufs (réserver les blancs pour une autre utilisation). Mettre les jaunes dans une petite calotte à fond étroit de façon à ce que chaque coup de fouet ait un maximum d'efficacité. Ajouter la moutarde, le sel, le poivre blanc du moulin ou le piment de Cayenne et un peu de vinaigre pour favoriser l'émulsion (phase eau). Incorporer progressivement l'huile, en tournant énergiquement la sauce à l'aide d'un petit fouet très souple : verser l'huile doucement et par petite quantité au début, puis plus rapidement au fur et à mesure que la quantité de sauce mayonnaise augmente. Ajouter le reste du vinaigre pendant et après la réalisation de la sauce. Bien la serrer en la fouettant tout en tournant très énergiquement. Vérifier l'assaisonnement.</t>
        </is>
      </c>
      <c r="E6" t="s" s="12"/>
      <c r="F6"/>
    </row>
    <row r="7">
      <c r="A7" t="s">
        <v>54</v>
      </c>
      <c r="B7">
        <v>3</v>
      </c>
      <c r="C7" t="s">
        <v>52</v>
      </c>
      <c r="D7" t="inlineStr" s="12">
        <is>
          <t>Corner et réserver — Corner les bords de la calotte, la couvrir d'un film en plastique alimentaire et la réserver (en enceinte réfrigérée si elle a été réalisée à partir d'huile de tournesol).</t>
        </is>
      </c>
      <c r="E7" t="s" s="12"/>
      <c r="F7"/>
    </row>
    <row r="8">
      <c r="A8" t="s">
        <v>59</v>
      </c>
      <c r="B8">
        <v>1</v>
      </c>
      <c r="C8" t="s">
        <v>60</v>
      </c>
      <c r="D8" t="s" s="12">
        <v>61</v>
      </c>
      <c r="E8" t="s" s="12"/>
      <c r="F8"/>
    </row>
    <row r="9">
      <c r="A9" t="s">
        <v>59</v>
      </c>
      <c r="B9">
        <v>2</v>
      </c>
      <c r="C9" t="s">
        <v>62</v>
      </c>
      <c r="D9" t="s" s="12">
        <v>63</v>
      </c>
      <c r="E9" t="s" s="12"/>
      <c r="F9"/>
    </row>
    <row r="10">
      <c r="A10" t="s">
        <v>59</v>
      </c>
      <c r="B10">
        <v>3</v>
      </c>
      <c r="C10"/>
      <c r="D10" t="s" s="12">
        <v>64</v>
      </c>
      <c r="E10" t="s" s="12"/>
      <c r="F10"/>
    </row>
    <row r="11">
      <c r="A11" t="s">
        <v>59</v>
      </c>
      <c r="B11">
        <v>4</v>
      </c>
      <c r="C11" t="s">
        <v>65</v>
      </c>
      <c r="D11" t="s" s="12">
        <v>66</v>
      </c>
      <c r="E11" t="s" s="12">
        <v>67</v>
      </c>
      <c r="F11"/>
    </row>
    <row r="12">
      <c r="A12" t="s">
        <v>59</v>
      </c>
      <c r="B12">
        <v>5</v>
      </c>
      <c r="C12" t="s">
        <v>68</v>
      </c>
      <c r="D12" t="inlineStr" s="12">
        <is>
          <t>Recueillir délicatement le coagulat vert sur une étamine ou un linge propre et humide ; l'utiliser aussitôt ou le garder bien emballé, à l'abri de l'air, au réfrigérateur.</t>
        </is>
      </c>
      <c r="E12" t="s" s="12">
        <v>69</v>
      </c>
      <c r="F12"/>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70</v>
      </c>
      <c r="B1" t="s" s="7">
        <v>71</v>
      </c>
      <c r="C1" t="s" s="7">
        <v>72</v>
      </c>
      <c r="D1" t="s" s="7">
        <v>73</v>
      </c>
      <c r="E1" t="s" s="7">
        <v>10</v>
      </c>
    </row>
    <row r="2">
      <c r="A2">
        <v>0</v>
      </c>
      <c r="B2" t="s">
        <v>46</v>
      </c>
      <c r="C2" t="s">
        <v>74</v>
      </c>
      <c r="D2" s="6">
        <f>'Besoins'!$B$2*1</f>
        <v>1</v>
      </c>
      <c r="E2" t="s">
        <v>3</v>
      </c>
    </row>
    <row r="3">
      <c r="A3">
        <v>1</v>
      </c>
      <c r="B3" t="s">
        <v>75</v>
      </c>
      <c r="C3" t="s">
        <v>74</v>
      </c>
      <c r="D3" s="6">
        <f>'Besoins'!$B$2*1</f>
        <v>1</v>
      </c>
      <c r="E3" t="s">
        <v>3</v>
      </c>
    </row>
    <row r="4">
      <c r="A4">
        <v>2</v>
      </c>
      <c r="B4" t="s">
        <v>76</v>
      </c>
      <c r="C4" t="s">
        <v>77</v>
      </c>
      <c r="D4" s="6">
        <f>'Besoins'!$B$2*0.8333333333</f>
        <v>0.833333</v>
      </c>
      <c r="E4" t="s">
        <v>3</v>
      </c>
    </row>
    <row r="5">
      <c r="A5">
        <v>2</v>
      </c>
      <c r="B5" t="s">
        <v>78</v>
      </c>
      <c r="C5" t="s">
        <v>79</v>
      </c>
      <c r="D5" s="6">
        <f>'Besoins'!$B$2*5</f>
        <v>5</v>
      </c>
      <c r="E5" t="s">
        <v>35</v>
      </c>
    </row>
    <row r="6">
      <c r="A6">
        <v>2</v>
      </c>
      <c r="B6" t="s">
        <v>80</v>
      </c>
      <c r="C6" t="s">
        <v>77</v>
      </c>
      <c r="D6" s="6">
        <f>'Besoins'!$B$2*0.0416666667</f>
        <v>0.041667</v>
      </c>
      <c r="E6" t="s">
        <v>18</v>
      </c>
    </row>
    <row r="7">
      <c r="A7">
        <v>2</v>
      </c>
      <c r="B7" t="s">
        <v>81</v>
      </c>
      <c r="C7" t="s">
        <v>77</v>
      </c>
      <c r="D7" s="6">
        <f>'Besoins'!$B$2*0.025</f>
        <v>0.025</v>
      </c>
      <c r="E7" t="s">
        <v>3</v>
      </c>
    </row>
    <row r="8">
      <c r="A8">
        <v>2</v>
      </c>
      <c r="B8" t="s">
        <v>82</v>
      </c>
      <c r="C8" t="s">
        <v>77</v>
      </c>
      <c r="D8" s="6">
        <f>'Besoins'!$B$2*0.0008333333</f>
        <v>0.000833</v>
      </c>
      <c r="E8" t="s">
        <v>18</v>
      </c>
    </row>
    <row r="9">
      <c r="A9">
        <v>1</v>
      </c>
      <c r="B9" t="s">
        <v>83</v>
      </c>
      <c r="C9" t="s">
        <v>74</v>
      </c>
      <c r="D9" s="6">
        <f>'Besoins'!$B$2*0.06</f>
        <v>0.06</v>
      </c>
      <c r="E9" t="s">
        <v>18</v>
      </c>
    </row>
    <row r="10">
      <c r="A10">
        <v>2</v>
      </c>
      <c r="B10" t="s">
        <v>84</v>
      </c>
      <c r="C10" t="s">
        <v>77</v>
      </c>
      <c r="D10" s="6">
        <f>'Besoins'!$B$2*0.42</f>
        <v>0.42</v>
      </c>
      <c r="E10" t="s">
        <v>18</v>
      </c>
    </row>
    <row r="11">
      <c r="A11">
        <v>2</v>
      </c>
      <c r="B11" t="s">
        <v>85</v>
      </c>
      <c r="C11" t="s">
        <v>77</v>
      </c>
      <c r="D11" s="6">
        <f>'Besoins'!$B$2*0.18</f>
        <v>0.18</v>
      </c>
      <c r="E11" t="s">
        <v>18</v>
      </c>
    </row>
    <row r="12">
      <c r="A12">
        <v>1</v>
      </c>
      <c r="B12" t="s">
        <v>86</v>
      </c>
      <c r="C12" t="s">
        <v>79</v>
      </c>
      <c r="D12" s="6">
        <f>'Besoins'!$B$2*0.02</f>
        <v>0.02</v>
      </c>
      <c r="E12" t="s">
        <v>18</v>
      </c>
    </row>
    <row r="13">
      <c r="A13">
        <v>1</v>
      </c>
      <c r="B13" t="s">
        <v>87</v>
      </c>
      <c r="C13" t="s">
        <v>79</v>
      </c>
      <c r="D13" s="6">
        <f>'Besoins'!$B$2*0.02</f>
        <v>0.02</v>
      </c>
      <c r="E13"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2">
        <v>88</v>
      </c>
      <c r="B1"/>
      <c r="C1"/>
      <c r="D1"/>
    </row>
    <row r="2">
      <c r="A2" t="str" s="13">
        <f>"GRO_CDR_B303D · CUI.SAU.FROIDES · référence : "&amp;Besoins!B3&amp;" "&amp;Besoins!C3&amp;" · multiplicateur réglable sur la feuille ""Besoins"""</f>
        <v>GRO_CDR_B303D · CUI.SAU.FROIDES · référence : 1 lt · multiplicateur réglable sur la feuille </v>
      </c>
      <c r="B2"/>
      <c r="C2"/>
      <c r="D2"/>
    </row>
    <row r="3">
      <c r="A3"/>
      <c r="B3"/>
      <c r="C3"/>
      <c r="D3"/>
    </row>
    <row r="4">
      <c r="A4" t="s" s="14">
        <v>89</v>
      </c>
      <c r="B4"/>
      <c r="C4"/>
      <c r="D4"/>
    </row>
    <row r="5">
      <c r="A5" t="s" s="15">
        <v>90</v>
      </c>
      <c r="B5" t="str" s="12">
        <f>"[RÉALISER] "&amp;Procedure!D2</f>
        <v>[RÉALISER] Mettre en place le poste de travail — Peser, mesurer et contrôler les denrées.</v>
      </c>
      <c r="C5"/>
      <c r="D5"/>
    </row>
    <row r="6">
      <c r="A6" t="s" s="15">
        <v>91</v>
      </c>
      <c r="B6" t="str" s="12">
        <f>"[COLORER] "&amp;Procedure!D3</f>
        <v>[COLORER] Préparer la garniture — Réaliser l'extrait de chlorophylle (voir colorant vert végétal, p.315). Ciseler finement les fines herbes.</v>
      </c>
      <c r="C6"/>
      <c r="D6"/>
    </row>
    <row r="7">
      <c r="A7"/>
      <c r="B7" t="s">
        <v>92</v>
      </c>
      <c r="C7" s="6">
        <f>'Besoins'!$B$2*0.06</f>
        <v>0.06</v>
      </c>
      <c r="D7" t="s">
        <v>18</v>
      </c>
    </row>
    <row r="8">
      <c r="A8"/>
      <c r="B8" t="s">
        <v>93</v>
      </c>
      <c r="C8" s="6">
        <f>'Besoins'!$B$2*0.02</f>
        <v>0.02</v>
      </c>
      <c r="D8" t="s">
        <v>18</v>
      </c>
    </row>
    <row r="9">
      <c r="A9"/>
      <c r="B9" t="s">
        <v>94</v>
      </c>
      <c r="C9" s="6">
        <f>'Besoins'!$B$2*0.02</f>
        <v>0.02</v>
      </c>
      <c r="D9" t="s">
        <v>18</v>
      </c>
    </row>
    <row r="10">
      <c r="A10"/>
      <c r="B10" t="str" s="16">
        <f>"ℹ "&amp;Procedure!E3</f>
        <v>ℹ</v>
      </c>
      <c r="C10"/>
      <c r="D10"/>
    </row>
    <row r="11">
      <c r="A11" t="s" s="15">
        <v>95</v>
      </c>
      <c r="B11" t="str" s="12">
        <f>"[INCORPORER] "&amp;Procedure!D4</f>
        <v>[INCORPORER] Confectionner la sauce mayonnaise, puis y incorporer la garniture au moment de l'envoi — Vérifier l'assaisonnement ; corner, filmer et réserver.</v>
      </c>
      <c r="C11"/>
      <c r="D11"/>
    </row>
    <row r="12">
      <c r="A12"/>
      <c r="B12" t="s">
        <v>96</v>
      </c>
      <c r="C12" s="6">
        <f>'Besoins'!$B$2*1</f>
        <v>1</v>
      </c>
      <c r="D12" t="s">
        <v>3</v>
      </c>
    </row>
    <row r="13">
      <c r="A13"/>
      <c r="B13"/>
      <c r="C13"/>
      <c r="D13"/>
    </row>
    <row r="14">
      <c r="A14" t="s" s="14">
        <v>97</v>
      </c>
      <c r="B14"/>
      <c r="C14"/>
      <c r="D14"/>
    </row>
    <row r="15">
      <c r="A15" t="s" s="15">
        <v>90</v>
      </c>
      <c r="B15" t="str" s="12">
        <f>"[METTRE EN PLACE] "&amp;Procedure!D5</f>
        <v>[METTRE EN PLACE] Mettre en place le poste de travail — Mesurer et contrôler les denrées. Elles doivent être utilisées à la température ambiante de la cuisine.</v>
      </c>
      <c r="C15"/>
      <c r="D15"/>
    </row>
    <row r="16">
      <c r="A16"/>
      <c r="B16" t="str" s="16">
        <f>"ℹ "&amp;Procedure!E5</f>
        <v>ℹ</v>
      </c>
      <c r="C16"/>
      <c r="D16"/>
    </row>
    <row r="17">
      <c r="A17" t="s" s="15">
        <v>91</v>
      </c>
      <c r="B17" t="str" s="12">
        <f>"[CLARIFIER] "&amp;Procedure!D6</f>
        <v>[CLARIFIER] Confectionner la sauce mayonnaise — Clarifier les œufs (réserver les blancs pour une autre utilisation). Mettre les jaunes dans une petite calotte à fond étroit de façon à ce que chaque coup de fouet ait un maximum d'efficacité. Ajouter la moutarde, le sel, le poivre blanc du moulin ou le piment de Cayenne et un peu de vinaigre pour favoriser l'émulsion (phase eau). Incorporer progressivement l'huile, en tournant énergiquement la sauce à l'aide d'un petit fouet très souple : verser l'huile doucement et par petite quantité au début, puis plus rapidement au fur et à mesure que la quantité de sauce mayonnaise augmente. Ajouter le reste du vinaigre pendant et après la réalisation de la sauce. Bien la serrer en la fouettant tout en tournant très énergiquement. Vérifier l'assaisonnement.</v>
      </c>
      <c r="C17"/>
      <c r="D17"/>
    </row>
    <row r="18">
      <c r="A18"/>
      <c r="B18" t="str">
        <f>Besoins!B9</f>
        <v>Huile de tournesol raffinée vrac</v>
      </c>
      <c r="C18" s="6">
        <f>Besoins!E9</f>
        <v>0.833333</v>
      </c>
      <c r="D18" t="str">
        <f>Besoins!F9</f>
        <v>lt</v>
      </c>
    </row>
    <row r="19">
      <c r="A19"/>
      <c r="B19" t="s">
        <v>98</v>
      </c>
      <c r="C19" s="6">
        <f>'Besoins'!$B$2*5</f>
        <v>5</v>
      </c>
      <c r="D19" t="s">
        <v>35</v>
      </c>
    </row>
    <row r="20">
      <c r="A20"/>
      <c r="B20" t="str">
        <f>Besoins!B15</f>
        <v>Moutarde de Dijon forte</v>
      </c>
      <c r="C20" s="6">
        <f>Besoins!E15</f>
        <v>0.041667</v>
      </c>
      <c r="D20" t="str">
        <f>Besoins!F15</f>
        <v>kg</v>
      </c>
    </row>
    <row r="21">
      <c r="A21"/>
      <c r="B21" t="str">
        <f>Besoins!B7</f>
        <v>Vinaigre d'alcool coloré 6%</v>
      </c>
      <c r="C21" s="6">
        <f>Besoins!E7</f>
        <v>0.025</v>
      </c>
      <c r="D21" t="str">
        <f>Besoins!F7</f>
        <v>lt</v>
      </c>
    </row>
    <row r="22">
      <c r="A22"/>
      <c r="B22" t="str">
        <f>Besoins!B8</f>
        <v>Poivre blanc moulu</v>
      </c>
      <c r="C22" s="6">
        <f>Besoins!E8</f>
        <v>0.000833</v>
      </c>
      <c r="D22" t="str">
        <f>Besoins!F8</f>
        <v>kg</v>
      </c>
    </row>
    <row r="23">
      <c r="A23" t="s" s="15">
        <v>95</v>
      </c>
      <c r="B23" t="str" s="12">
        <f>"[INCORPORER] "&amp;Procedure!D7</f>
        <v>[INCORPORER] Corner et réserver — Corner les bords de la calotte, la couvrir d'un film en plastique alimentaire et la réserver (en enceinte réfrigérée si elle a été réalisée à partir d'huile de tournesol).</v>
      </c>
      <c r="C23"/>
      <c r="D23"/>
    </row>
    <row r="24">
      <c r="A24"/>
      <c r="B24"/>
      <c r="C24"/>
      <c r="D24"/>
    </row>
    <row r="25">
      <c r="A25" t="s" s="14">
        <v>99</v>
      </c>
      <c r="B25"/>
      <c r="C25"/>
      <c r="D25"/>
    </row>
    <row r="26">
      <c r="A26" t="s" s="15">
        <v>90</v>
      </c>
      <c r="B26" t="str" s="12">
        <f>"[ÉPLUCHER] "&amp;Procedure!D8</f>
        <v>[ÉPLUCHER] Mise en place — Peser et mesurer toutes les denrées, vérifier leur fraîcheur.</v>
      </c>
      <c r="C26"/>
      <c r="D26"/>
    </row>
    <row r="27">
      <c r="A27" t="s" s="15">
        <v>91</v>
      </c>
      <c r="B27" t="str" s="12">
        <f>"[MIXER] "&amp;Procedure!D9</f>
        <v>[MIXER] Éplucher, équeuter, trier et bien laver les feuilles vertes.</v>
      </c>
      <c r="C27"/>
      <c r="D27"/>
    </row>
    <row r="28">
      <c r="A28"/>
      <c r="B28" t="str">
        <f>Besoins!B12</f>
        <v>ÉPINARD France cat.I</v>
      </c>
      <c r="C28" s="6">
        <f>Besoins!E12</f>
        <v>0.42</v>
      </c>
      <c r="D28" t="str">
        <f>Besoins!F12</f>
        <v>kg</v>
      </c>
    </row>
    <row r="29">
      <c r="A29"/>
      <c r="B29" t="str">
        <f>Besoins!B11</f>
        <v>Cresson frais</v>
      </c>
      <c r="C29" s="6">
        <f>Besoins!E11</f>
        <v>0.18</v>
      </c>
      <c r="D29" t="str">
        <f>Besoins!F11</f>
        <v>kg</v>
      </c>
    </row>
    <row r="30">
      <c r="A30" t="s" s="15">
        <v>95</v>
      </c>
      <c r="B30" t="str" s="12">
        <f>Procedure!D10</f>
        <v>Les mixer très finement avec un peu d'eau pour libérer la chlorophylle, puis presser la purée dans une étamine pour en recueillir le jus vert.</v>
      </c>
      <c r="C30"/>
      <c r="D30"/>
    </row>
    <row r="31">
      <c r="A31" t="s" s="15">
        <v>100</v>
      </c>
      <c r="B31" t="str" s="12">
        <f>"[CHAUFFER] "&amp;Procedure!D11</f>
        <v>[CHAUFFER] Chauffer ce jus tout doucement jusqu'à 70 °C, sans remuer : le vert se rassemble en surface et le liquide devient clair.</v>
      </c>
      <c r="C31"/>
      <c r="D31"/>
    </row>
    <row r="32">
      <c r="A32"/>
      <c r="B32" t="str" s="16">
        <f>"ℹ "&amp;Procedure!E11</f>
        <v>ℹ</v>
      </c>
      <c r="C32"/>
      <c r="D32"/>
    </row>
    <row r="33">
      <c r="A33" t="s" s="15">
        <v>101</v>
      </c>
      <c r="B33" t="str" s="12">
        <f>"[ÉGOUTTER] "&amp;Procedure!D12</f>
        <v>[ÉGOUTTER] Recueillir délicatement le coagulat vert sur une étamine ou un linge propre et humide ; l'utiliser aussitôt ou le garder bien emballé, à l'abri de l'air, au réfrigérateur.</v>
      </c>
      <c r="C33"/>
      <c r="D33"/>
    </row>
    <row r="34">
      <c r="A34"/>
      <c r="B34" t="str" s="16">
        <f>"ℹ "&amp;Procedure!E12</f>
        <v>ℹ</v>
      </c>
      <c r="C34"/>
      <c r="D34"/>
    </row>
    <row r="35">
      <c r="A35"/>
      <c r="B35"/>
      <c r="C35"/>
      <c r="D35"/>
    </row>
    <row r="36">
      <c r="A36" t="s" s="17">
        <v>102</v>
      </c>
      <c r="B36"/>
      <c r="C36"/>
      <c r="D36"/>
    </row>
  </sheetData>
  <sheetProtection sheet="1" formatRows="0" formatColumns="0"/>
  <mergeCells count="21">
    <mergeCell ref="A1:D1"/>
    <mergeCell ref="A2:D2"/>
    <mergeCell ref="A4:D4"/>
    <mergeCell ref="B5:D5"/>
    <mergeCell ref="B6:D6"/>
    <mergeCell ref="B10:D10"/>
    <mergeCell ref="B11:D11"/>
    <mergeCell ref="A14:D14"/>
    <mergeCell ref="B15:D15"/>
    <mergeCell ref="B16:D16"/>
    <mergeCell ref="B17:D17"/>
    <mergeCell ref="B23:D23"/>
    <mergeCell ref="A25:D25"/>
    <mergeCell ref="B26:D26"/>
    <mergeCell ref="B27:D27"/>
    <mergeCell ref="B30:D30"/>
    <mergeCell ref="B31:D31"/>
    <mergeCell ref="B32:D32"/>
    <mergeCell ref="B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2026-10-30T15:45:49Z</dcterms:created>
  <dc:title>SAUCE VERTE</dc:title>
  <dc:subject/>
  <dc:creator>CUIS.web</dc:creator>
  <cp:lastModifiedBy/>
  <cp:keywords/>
  <dc:description>Export automatique — moteur récursif d'origine : Bernard Vandendaele</dc:description>
  <cp:category/>
  <dc:language>en-US</dc:language>
  <dcterms:modified xsi:type="dcterms:W3CDTF">2026-10-30T15:45:49Z</dcterms:modified>
  <cp:revision>1</cp:revision>
</cp:coreProperties>
</file>