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<sst xmlns="http://schemas.openxmlformats.org/spreadsheetml/2006/main" count="113" uniqueCount="113">
  <si>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</si>
  <si>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</si>
  <si>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</si>
  <si>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</si>
  <si>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</si>
  <si>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</si>
  <si>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</si>
  <si>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</si>
  <si>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</si>
  <si>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</si>
  <si>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</si>
  <si>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</si>
  <si>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</si>
  <si>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</si>
  <si>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</si>
  <si>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</si>
  <si>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</si>
  <si>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</si>
  <si>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</si>
  <si>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</si>
  <si>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</si>
  <si>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</si>
  <si>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</si>
  <si>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</si>
  <si>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</si>
  <si>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</si>
  <si>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</si>
  <si>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</si>
  <si>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</si>
  <si>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</si>
  <si>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</si>
  <si>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</si>
  <si>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</si>
  <si>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</si>
  <si>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</si>
  <si>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</si>
  <si>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</si>
  <si>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</si>
  <si>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</si>
  <si>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</si>
  <si>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</si>
  <si>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</si>
  <si>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</si>
  <si>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</si>
  <si>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</si>
  <si>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</si>
  <si>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</si>
  <si>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</si>
  <si>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</si>
  <si>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</si>
  <si>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</si>
  <si>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</si>
  <si>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CROUTE AU CITRON MERINGUÉE ET COULIS DE MANGUE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</si>
  <si>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</si>
  <si>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</si>
  <si>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</si>
  <si>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</si>
  <si>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</si>
  <si>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</si>
  <si>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</si>
  <si>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</si>
  <si>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</si>
  <si>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</si>
  <si>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</si>
  <si>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</si>
  <si>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</si>
  <si>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</si>
  <si>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</si>
  <si>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</si>
  <si>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</si>
  <si>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</si>
  <si>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</si>
  <si>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</si>
  <si>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</si>
  <si>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</si>
  <si>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CROUTE AU CITRON MERINGUÉE</t>
  </si>
  <si>
    <t xml:space="preserve">        ↳ CROUTE AU CITRON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</si>
  <si>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</si>
  <si>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</si>
  <si>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</si>
  <si>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</si>
  <si>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</si>
  <si>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</si>
  <si>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</si>
  <si>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    ↳ CRÈME CITRON</t>
  </si>
  <si>
    <t xml:space="preserve">                ↳ CITRON PULCO (JUS)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</si>
  <si>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</si>
  <si>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</si>
  <si>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</si>
  <si>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COULIS DE MANGUE</t>
  </si>
  <si>
    <t xml:space="preserve">        ↳ PURE DE MANGUES (BOIRON)</t>
  </si>
  <si>
    <t xml:space="preserve">        ↳ RAFTISUC  (L)</t>
  </si>
  <si>
    <t xml:space="preserve">            ↳ RAFTISUC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</si>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</sst>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0.124031</v>
      </c>
      <c r="E7" s="6">
        <f>D7*$B$2</f>
        <v>0.124031</v>
      </c>
      <c r="F7" t="s">
        <v>15</v>
      </c>
      <c r="G7" s="9">
        <f>E7*0.0220640014</f>
        <v>0.002737</v>
      </c>
    </row>
    <row r="8">
      <c r="A8" t="s" s="8">
        <v>16</v>
      </c>
      <c r="B8" t="s">
        <v>17</v>
      </c>
      <c r="C8" t="s">
        <v>18</v>
      </c>
      <c r="D8" s="4">
        <v>0.162194</v>
      </c>
      <c r="E8" s="6">
        <f>D8*$B$2</f>
        <v>0.162194</v>
      </c>
      <c r="F8" t="s">
        <v>15</v>
      </c>
      <c r="G8" s="9">
        <f>E8*3.951409617</f>
        <v>0.640895</v>
      </c>
    </row>
    <row r="9">
      <c r="A9" t="s" s="8">
        <v>19</v>
      </c>
      <c r="B9" t="s">
        <v>20</v>
      </c>
      <c r="C9" t="s">
        <v>18</v>
      </c>
      <c r="D9" s="4">
        <v>0.033333</v>
      </c>
      <c r="E9" s="6">
        <f>D9*$B$2</f>
        <v>0.033333</v>
      </c>
      <c r="F9" t="s">
        <v>3</v>
      </c>
      <c r="G9" s="9">
        <f>E9*1.9831198312</f>
        <v>0.066103</v>
      </c>
    </row>
    <row r="10">
      <c r="A10" t="s" s="8">
        <v>21</v>
      </c>
      <c r="B10" t="s">
        <v>22</v>
      </c>
      <c r="C10" t="s">
        <v>18</v>
      </c>
      <c r="D10" s="4">
        <v>0.0625</v>
      </c>
      <c r="E10" s="6">
        <f>D10*$B$2</f>
        <v>0.0625</v>
      </c>
      <c r="F10" t="s">
        <v>3</v>
      </c>
      <c r="G10" s="9">
        <f>E10*1.4378</f>
        <v>0.089863</v>
      </c>
    </row>
    <row r="11">
      <c r="A11" t="s" s="8">
        <v>23</v>
      </c>
      <c r="B11" t="s">
        <v>24</v>
      </c>
      <c r="C11" t="s">
        <v>25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26</v>
      </c>
      <c r="B12" t="s">
        <v>27</v>
      </c>
      <c r="C12" t="s">
        <v>25</v>
      </c>
      <c r="D12" s="4">
        <v>0.100179</v>
      </c>
      <c r="E12" s="6">
        <f>D12*$B$2</f>
        <v>0.100179</v>
      </c>
      <c r="F12" t="s">
        <v>28</v>
      </c>
      <c r="G12" s="9">
        <f>E12*3.674138855</f>
        <v>0.368072</v>
      </c>
    </row>
    <row r="13">
      <c r="A13" t="s" s="8">
        <v>29</v>
      </c>
      <c r="B13" t="s">
        <v>30</v>
      </c>
      <c r="C13" t="s">
        <v>25</v>
      </c>
      <c r="D13" s="4">
        <v>0.033333</v>
      </c>
      <c r="E13" s="6">
        <f>D13*$B$2</f>
        <v>0.033333</v>
      </c>
      <c r="F13" t="s">
        <v>3</v>
      </c>
      <c r="G13" s="9">
        <f>E13*1.6113161132</f>
        <v>0.05371</v>
      </c>
    </row>
    <row r="14">
      <c r="A14" t="s" s="8">
        <v>31</v>
      </c>
      <c r="B14" t="s">
        <v>32</v>
      </c>
      <c r="C14" t="s">
        <v>33</v>
      </c>
      <c r="D14" s="4">
        <v>4.760644</v>
      </c>
      <c r="E14" s="6">
        <f>D14*$B$2</f>
        <v>4.760644</v>
      </c>
      <c r="F14" t="s">
        <v>3</v>
      </c>
      <c r="G14" s="9">
        <f>E14*0.2700000004</f>
        <v>1.285374</v>
      </c>
    </row>
    <row r="15">
      <c r="A15" t="s" s="8">
        <v>34</v>
      </c>
      <c r="B15" t="s">
        <v>35</v>
      </c>
      <c r="C15" t="s">
        <v>36</v>
      </c>
      <c r="D15" s="4">
        <v>0.1</v>
      </c>
      <c r="E15" s="6">
        <f>D15*$B$2</f>
        <v>0.1</v>
      </c>
      <c r="F15" t="s">
        <v>3</v>
      </c>
      <c r="G15" s="9">
        <f>E15*0.2479</f>
        <v>0.02479</v>
      </c>
    </row>
    <row r="16">
      <c r="A16" t="s" s="8">
        <v>37</v>
      </c>
      <c r="B16" t="s">
        <v>38</v>
      </c>
      <c r="C16" t="s">
        <v>39</v>
      </c>
      <c r="D16" s="4">
        <v>0.016667</v>
      </c>
      <c r="E16" s="6">
        <f>D16*$B$2</f>
        <v>0.016667</v>
      </c>
      <c r="F16" t="s">
        <v>15</v>
      </c>
      <c r="G16" s="9">
        <f>E16*1.1960760785</f>
        <v>0.019935</v>
      </c>
    </row>
    <row r="17">
      <c r="A17" t="s" s="8">
        <v>40</v>
      </c>
      <c r="B17" t="s">
        <v>41</v>
      </c>
      <c r="C17" t="s">
        <v>39</v>
      </c>
      <c r="D17" s="4">
        <v>0.176594</v>
      </c>
      <c r="E17" s="6">
        <f>D17*$B$2</f>
        <v>0.176594</v>
      </c>
      <c r="F17" t="s">
        <v>15</v>
      </c>
      <c r="G17" s="9">
        <f>E17*0.9500021236</f>
        <v>0.167765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28</v>
      </c>
      <c r="G18" s="9">
        <f>E18*6.6931669317</f>
        <v>0.223103</v>
      </c>
    </row>
    <row r="19">
      <c r="A19"/>
      <c r="B19"/>
      <c r="C19"/>
      <c r="D19"/>
      <c r="E19"/>
      <c r="F19" t="s" s="10">
        <v>45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57</v>
      </c>
      <c r="B7">
        <v>1</v>
      </c>
      <c r="C7" t="s">
        <v>58</v>
      </c>
      <c r="D7" t="s" s="12">
        <v>59</v>
      </c>
      <c r="E7" t="s" s="12">
        <v>60</v>
      </c>
      <c r="F7"/>
    </row>
    <row r="8">
      <c r="A8" t="s">
        <v>57</v>
      </c>
      <c r="B8">
        <v>3</v>
      </c>
      <c r="C8" t="s">
        <v>61</v>
      </c>
      <c r="D8" t="s" s="12">
        <v>62</v>
      </c>
      <c r="E8" t="s" s="12">
        <v>63</v>
      </c>
      <c r="F8"/>
    </row>
    <row r="9">
      <c r="A9" t="s">
        <v>57</v>
      </c>
      <c r="B9">
        <v>4</v>
      </c>
      <c r="C9" t="s">
        <v>64</v>
      </c>
      <c r="D9" t="s" s="12">
        <v>65</v>
      </c>
      <c r="E9" t="s" s="12">
        <v>66</v>
      </c>
      <c r="F9"/>
    </row>
    <row r="10">
      <c r="A10" t="s">
        <v>67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68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69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52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</f>
        <v>1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'Besoins'!$B$2*0.8</f>
        <v>0.8</v>
      </c>
      <c r="E4" t="s">
        <v>3</v>
      </c>
    </row>
    <row r="5">
      <c r="A5">
        <v>3</v>
      </c>
      <c r="B5" t="s">
        <v>77</v>
      </c>
      <c r="C5" t="s">
        <v>74</v>
      </c>
      <c r="D5" s="6">
        <f>'Besoins'!$B$2*0.2790697674</f>
        <v>0.27907</v>
      </c>
      <c r="E5" t="s">
        <v>15</v>
      </c>
    </row>
    <row r="6">
      <c r="A6">
        <v>4</v>
      </c>
      <c r="B6" t="s">
        <v>78</v>
      </c>
      <c r="C6" t="s">
        <v>79</v>
      </c>
      <c r="D6" s="6">
        <f>'Besoins'!$B$2*0.0620155039</f>
        <v>0.062016</v>
      </c>
      <c r="E6" t="s">
        <v>15</v>
      </c>
    </row>
    <row r="7">
      <c r="A7">
        <v>4</v>
      </c>
      <c r="B7" t="s">
        <v>80</v>
      </c>
      <c r="C7" t="s">
        <v>79</v>
      </c>
      <c r="D7" s="6">
        <f>'Besoins'!$B$2*0.0620155039</f>
        <v>0.062016</v>
      </c>
      <c r="E7" t="s">
        <v>15</v>
      </c>
    </row>
    <row r="8">
      <c r="A8">
        <v>4</v>
      </c>
      <c r="B8" t="s">
        <v>81</v>
      </c>
      <c r="C8" t="s">
        <v>82</v>
      </c>
      <c r="D8" s="6">
        <f>'Besoins'!$B$2*0.6201550388</f>
        <v>0.620155</v>
      </c>
      <c r="E8" t="s">
        <v>3</v>
      </c>
    </row>
    <row r="9">
      <c r="A9">
        <v>4</v>
      </c>
      <c r="B9" t="s">
        <v>83</v>
      </c>
      <c r="C9" t="s">
        <v>79</v>
      </c>
      <c r="D9" s="6">
        <f>'Besoins'!$B$2*0.1240310078</f>
        <v>0.124031</v>
      </c>
      <c r="E9" t="s">
        <v>15</v>
      </c>
    </row>
    <row r="10">
      <c r="A10">
        <v>3</v>
      </c>
      <c r="B10" t="s">
        <v>84</v>
      </c>
      <c r="C10" t="s">
        <v>74</v>
      </c>
      <c r="D10" s="6">
        <f>'Besoins'!$B$2*0.5209302326</f>
        <v>0.52093</v>
      </c>
      <c r="E10" t="s">
        <v>15</v>
      </c>
    </row>
    <row r="11">
      <c r="A11">
        <v>4</v>
      </c>
      <c r="B11" t="s">
        <v>85</v>
      </c>
      <c r="C11" t="s">
        <v>79</v>
      </c>
      <c r="D11" s="6">
        <f>'Besoins'!$B$2*0.1001788909</f>
        <v>0.100179</v>
      </c>
      <c r="E11" t="s">
        <v>28</v>
      </c>
    </row>
    <row r="12">
      <c r="A12">
        <v>4</v>
      </c>
      <c r="B12" t="s">
        <v>80</v>
      </c>
      <c r="C12" t="s">
        <v>79</v>
      </c>
      <c r="D12" s="6">
        <f>'Besoins'!$B$2*0.1001788909</f>
        <v>0.100179</v>
      </c>
      <c r="E12" t="s">
        <v>15</v>
      </c>
    </row>
    <row r="13">
      <c r="A13">
        <v>4</v>
      </c>
      <c r="B13" t="s">
        <v>78</v>
      </c>
      <c r="C13" t="s">
        <v>79</v>
      </c>
      <c r="D13" s="6">
        <f>'Besoins'!$B$2*0.1001788909</f>
        <v>0.100179</v>
      </c>
      <c r="E13" t="s">
        <v>15</v>
      </c>
    </row>
    <row r="14">
      <c r="A14">
        <v>4</v>
      </c>
      <c r="B14" t="s">
        <v>81</v>
      </c>
      <c r="C14" t="s">
        <v>82</v>
      </c>
      <c r="D14" s="6">
        <f>'Besoins'!$B$2*4.0071556351</f>
        <v>4.007156</v>
      </c>
      <c r="E14" t="s">
        <v>3</v>
      </c>
    </row>
    <row r="15">
      <c r="A15">
        <v>2</v>
      </c>
      <c r="B15" t="s">
        <v>86</v>
      </c>
      <c r="C15" t="s">
        <v>74</v>
      </c>
      <c r="D15" s="6">
        <f>'Besoins'!$B$2*0.024</f>
        <v>0.024</v>
      </c>
      <c r="E15" t="s">
        <v>15</v>
      </c>
    </row>
    <row r="16">
      <c r="A16">
        <v>3</v>
      </c>
      <c r="B16" t="s">
        <v>87</v>
      </c>
      <c r="C16" t="s">
        <v>82</v>
      </c>
      <c r="D16" s="6">
        <f>'Besoins'!$B$2*0.2666666667</f>
        <v>0.266667</v>
      </c>
      <c r="E16" t="s">
        <v>3</v>
      </c>
    </row>
    <row r="17">
      <c r="A17">
        <v>3</v>
      </c>
      <c r="B17" t="s">
        <v>88</v>
      </c>
      <c r="C17" t="s">
        <v>79</v>
      </c>
      <c r="D17" s="6">
        <f>'Besoins'!$B$2*0.0144</f>
        <v>0.0144</v>
      </c>
      <c r="E17" t="s">
        <v>15</v>
      </c>
    </row>
    <row r="18">
      <c r="A18">
        <v>1</v>
      </c>
      <c r="B18" t="s">
        <v>89</v>
      </c>
      <c r="C18" t="s">
        <v>74</v>
      </c>
      <c r="D18" s="6">
        <f>'Besoins'!$B$2*0.05</f>
        <v>0.05</v>
      </c>
      <c r="E18" t="s">
        <v>28</v>
      </c>
    </row>
    <row r="19">
      <c r="A19">
        <v>2</v>
      </c>
      <c r="B19" t="s">
        <v>90</v>
      </c>
      <c r="C19" t="s">
        <v>79</v>
      </c>
      <c r="D19" s="6">
        <f>'Besoins'!$B$2*0.0333333333</f>
        <v>0.033333</v>
      </c>
      <c r="E19" t="s">
        <v>28</v>
      </c>
    </row>
    <row r="20">
      <c r="A20">
        <v>2</v>
      </c>
      <c r="B20" t="s">
        <v>91</v>
      </c>
      <c r="C20" t="s">
        <v>74</v>
      </c>
      <c r="D20" s="6">
        <f>'Besoins'!$B$2*0.0166666667</f>
        <v>0.016667</v>
      </c>
      <c r="E20" t="s">
        <v>28</v>
      </c>
    </row>
    <row r="21">
      <c r="A21">
        <v>3</v>
      </c>
      <c r="B21" t="s">
        <v>92</v>
      </c>
      <c r="C21" t="s">
        <v>79</v>
      </c>
      <c r="D21" s="6">
        <f>'Besoins'!$B$2*0.0166666667</f>
        <v>0.016667</v>
      </c>
      <c r="E21" t="s">
        <v>15</v>
      </c>
    </row>
    <row r="22">
      <c r="A22">
        <v>1</v>
      </c>
      <c r="B22" t="s">
        <v>93</v>
      </c>
      <c r="C22" t="s">
        <v>74</v>
      </c>
      <c r="D22" s="6">
        <f>'Besoins'!$B$2*1</f>
        <v>1</v>
      </c>
      <c r="E22" t="s">
        <v>3</v>
      </c>
    </row>
    <row r="23">
      <c r="A23">
        <v>2</v>
      </c>
      <c r="B23" t="s">
        <v>94</v>
      </c>
      <c r="C23" t="s">
        <v>82</v>
      </c>
      <c r="D23" s="6">
        <f>'Besoins'!$B$2*1</f>
        <v>1</v>
      </c>
      <c r="E23" t="s">
        <v>3</v>
      </c>
    </row>
    <row r="24">
      <c r="A24">
        <v>2</v>
      </c>
      <c r="B24" t="s">
        <v>95</v>
      </c>
      <c r="C24" t="s">
        <v>82</v>
      </c>
      <c r="D24" s="6">
        <f>'Besoins'!$B$2*1</f>
        <v>1</v>
      </c>
      <c r="E24" t="s">
        <v>3</v>
      </c>
    </row>
    <row r="25">
      <c r="A25">
        <v>2</v>
      </c>
      <c r="B25" t="s">
        <v>96</v>
      </c>
      <c r="C25" t="s">
        <v>82</v>
      </c>
      <c r="D25" s="6">
        <f>'Besoins'!$B$2*2</f>
        <v>2</v>
      </c>
      <c r="E25" t="s">
        <v>3</v>
      </c>
    </row>
    <row r="26">
      <c r="A26">
        <v>2</v>
      </c>
      <c r="B26" t="s">
        <v>97</v>
      </c>
      <c r="C26" t="s">
        <v>82</v>
      </c>
      <c r="D26" s="6">
        <f>'Besoins'!$B$2*1</f>
        <v>1</v>
      </c>
      <c r="E26" t="s">
        <v>3</v>
      </c>
    </row>
    <row r="27">
      <c r="A27">
        <v>2</v>
      </c>
      <c r="B27" t="s">
        <v>98</v>
      </c>
      <c r="C27" t="s">
        <v>82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105</v>
      </c>
      <c r="B19"/>
      <c r="C19"/>
      <c r="D19"/>
    </row>
    <row r="20">
      <c r="A20" t="s" s="16">
        <v>106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107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108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4">
        <v>109</v>
      </c>
      <c r="B27"/>
      <c r="C27"/>
      <c r="D27"/>
    </row>
    <row r="28">
      <c r="A28"/>
      <c r="B2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4">
        <v>110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111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7">
        <v>112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2026-08-01T04:20:06Z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2026-08-01T04:20:06Z</dcterms:modified>
  <cp:revision>1</cp:revision>
</cp:coreProperties>
</file>