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<sst xmlns="http://schemas.openxmlformats.org/spreadsheetml/2006/main" count="164" uniqueCount="164">
  <si>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</si>
  <si>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</si>
  <si>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Sauce Tomate Concentrée</t>
  </si>
  <si>
    <t>Code</t>
  </si>
  <si>
    <t>00SAU_REC016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</si>
  <si>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</si>
  <si>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</si>
  <si>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</si>
  <si>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</si>
  <si>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</si>
  <si>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</si>
  <si>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</si>
  <si>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</si>
  <si>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</si>
  <si>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</si>
  <si>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</si>
  <si>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</si>
  <si>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</si>
  <si>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</si>
  <si>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</si>
  <si>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</si>
  <si>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</si>
  <si>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</si>
  <si>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</si>
  <si>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</si>
  <si>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</si>
  <si>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</si>
  <si>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</si>
  <si>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</si>
  <si>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</si>
  <si>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</si>
  <si>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</si>
  <si>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</si>
  <si>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</si>
  <si>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</si>
  <si>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</si>
  <si>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</si>
  <si>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</si>
  <si>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</si>
  <si>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</si>
  <si>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</si>
  <si>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</si>
  <si>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</si>
  <si>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</si>
  <si>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</si>
  <si>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</si>
  <si>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</si>
  <si>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</si>
  <si>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</si>
  <si>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</si>
  <si>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</si>
  <si>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</si>
  <si>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</si>
  <si>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</si>
  <si>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</si>
  <si>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</si>
  <si>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</si>
  <si>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</si>
  <si>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</si>
  <si>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</si>
  <si>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</si>
  <si>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</si>
  <si>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</si>
  <si>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</si>
  <si>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</si>
  <si>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</si>
  <si>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</si>
  <si>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</si>
  <si>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</si>
  <si>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</si>
  <si>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</si>
  <si>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</si>
  <si>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</si>
  <si>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</si>
  <si>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</si>
  <si>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</si>
  <si>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</si>
  <si>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</si>
  <si>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</si>
  <si>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</si>
  <si>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</si>
  <si>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</si>
  <si>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</si>
  <si>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</si>
  <si>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</si>
  <si>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 tomate et dérivées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</si>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</sst>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19.57734</v>
      </c>
    </row>
    <row r="12">
      <c r="A12" t="s" s="3">
        <v>17</v>
      </c>
      <c r="B12" s="4">
        <v>19.57734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19.57734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E7*8.96</f>
        <v>0.896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E8*0.003</f>
        <v>0.009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0.0004</v>
      </c>
      <c r="E12" s="11">
        <f>D12*$B$2</f>
        <v>0.0004</v>
      </c>
      <c r="F12" t="s">
        <v>35</v>
      </c>
      <c r="G12" s="4">
        <f>E12*12.5</f>
        <v>0.005</v>
      </c>
    </row>
    <row r="13">
      <c r="A13" t="s">
        <v>51</v>
      </c>
      <c r="B13" t="s">
        <v>52</v>
      </c>
      <c r="C13" t="s">
        <v>53</v>
      </c>
      <c r="D13" s="9">
        <v>1.0004</v>
      </c>
      <c r="E13" s="11">
        <f>D13*$B$2</f>
        <v>1.0004</v>
      </c>
      <c r="F13" t="s">
        <v>35</v>
      </c>
      <c r="G13" s="4">
        <f>E13*14</f>
        <v>14.0056</v>
      </c>
    </row>
    <row r="14">
      <c r="A14" t="s">
        <v>54</v>
      </c>
      <c r="B14" t="s">
        <v>55</v>
      </c>
      <c r="C14" t="s">
        <v>56</v>
      </c>
      <c r="D14" s="9">
        <v>0.06</v>
      </c>
      <c r="E14" s="11">
        <f>D14*$B$2</f>
        <v>0.06</v>
      </c>
      <c r="F14" t="s">
        <v>35</v>
      </c>
      <c r="G14" s="4">
        <f>E14*4.9</f>
        <v>0.294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E15*6.5</f>
        <v>0.13</v>
      </c>
    </row>
    <row r="16">
      <c r="A16" t="s">
        <v>60</v>
      </c>
      <c r="B16" t="s">
        <v>61</v>
      </c>
      <c r="C16" t="s">
        <v>59</v>
      </c>
      <c r="D16" s="9">
        <v>0.14</v>
      </c>
      <c r="E16" s="11">
        <f>D16*$B$2</f>
        <v>0.14</v>
      </c>
      <c r="F16" t="s">
        <v>62</v>
      </c>
      <c r="G16" s="4">
        <f>E16*1.8</f>
        <v>0.252</v>
      </c>
    </row>
    <row r="17">
      <c r="A17" t="s">
        <v>63</v>
      </c>
      <c r="B17" t="s">
        <v>64</v>
      </c>
      <c r="C17" t="s">
        <v>59</v>
      </c>
      <c r="D17" s="9">
        <v>0.032</v>
      </c>
      <c r="E17" s="11">
        <f>D17*$B$2</f>
        <v>0.032</v>
      </c>
      <c r="F17" t="s">
        <v>35</v>
      </c>
      <c r="G17" s="4">
        <f>E17*1.8</f>
        <v>0.0576</v>
      </c>
    </row>
    <row r="18">
      <c r="A18" t="s">
        <v>65</v>
      </c>
      <c r="B18" t="s">
        <v>66</v>
      </c>
      <c r="C18" t="s">
        <v>59</v>
      </c>
      <c r="D18" s="9">
        <v>0.14</v>
      </c>
      <c r="E18" s="11">
        <f>D18*$B$2</f>
        <v>0.14</v>
      </c>
      <c r="F18" t="s">
        <v>35</v>
      </c>
      <c r="G18" s="4">
        <f>E18*0.4</f>
        <v>0.056</v>
      </c>
    </row>
    <row r="19">
      <c r="A19" t="s">
        <v>67</v>
      </c>
      <c r="B19" t="s">
        <v>68</v>
      </c>
      <c r="C19" t="s">
        <v>59</v>
      </c>
      <c r="D19" s="9">
        <v>0.08</v>
      </c>
      <c r="E19" s="11">
        <f>D19*$B$2</f>
        <v>0.08</v>
      </c>
      <c r="F19" t="s">
        <v>35</v>
      </c>
      <c r="G19" s="4">
        <f>E19*0.9</f>
        <v>0.072</v>
      </c>
    </row>
    <row r="20">
      <c r="A20" t="s">
        <v>69</v>
      </c>
      <c r="B20" t="s">
        <v>70</v>
      </c>
      <c r="C20" t="s">
        <v>71</v>
      </c>
      <c r="D20" s="9">
        <v>0.0004</v>
      </c>
      <c r="E20" s="11">
        <f>D20*$B$2</f>
        <v>0.0004</v>
      </c>
      <c r="F20" t="s">
        <v>35</v>
      </c>
      <c r="G20" s="4">
        <f>E20*0.35</f>
        <v>0.00014</v>
      </c>
    </row>
    <row r="21">
      <c r="A21" t="s" s="12">
        <v>72</v>
      </c>
      <c r="B21" t="s">
        <v>73</v>
      </c>
      <c r="C21" t="s">
        <v>74</v>
      </c>
      <c r="D21" s="9">
        <v>0.4</v>
      </c>
      <c r="E21" s="11">
        <f>D21*$B$2</f>
        <v>0.4</v>
      </c>
      <c r="F21" t="s">
        <v>35</v>
      </c>
      <c r="G21" s="4">
        <f>E21*5</f>
        <v>2</v>
      </c>
    </row>
    <row r="22">
      <c r="A22" t="s" s="12">
        <v>75</v>
      </c>
      <c r="B22" t="s">
        <v>76</v>
      </c>
      <c r="C22" t="s">
        <v>74</v>
      </c>
      <c r="D22" s="9">
        <v>0.4</v>
      </c>
      <c r="E22" s="11">
        <f>D22*$B$2</f>
        <v>0.4</v>
      </c>
      <c r="F22" t="s">
        <v>35</v>
      </c>
      <c r="G22" s="4">
        <f>E22*2.5</f>
        <v>1</v>
      </c>
    </row>
    <row r="23">
      <c r="A23" t="s" s="12">
        <v>77</v>
      </c>
      <c r="B23" t="s">
        <v>78</v>
      </c>
      <c r="C23" t="s">
        <v>74</v>
      </c>
      <c r="D23" s="9">
        <v>0.4</v>
      </c>
      <c r="E23" s="11">
        <f>D23*$B$2</f>
        <v>0.4</v>
      </c>
      <c r="F23" t="s">
        <v>35</v>
      </c>
      <c r="G23" s="4">
        <f>E23*2</f>
        <v>0.8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0.1</v>
      </c>
      <c r="E3" t="s">
        <v>35</v>
      </c>
      <c r="F3" t="s">
        <v>34</v>
      </c>
    </row>
    <row r="4">
      <c r="A4">
        <v>1</v>
      </c>
      <c r="B4" t="s">
        <v>88</v>
      </c>
      <c r="C4" t="s">
        <v>87</v>
      </c>
      <c r="D4" s="11">
        <v>0.06</v>
      </c>
      <c r="E4" t="s">
        <v>35</v>
      </c>
      <c r="F4" t="s">
        <v>56</v>
      </c>
    </row>
    <row r="5">
      <c r="A5">
        <v>1</v>
      </c>
      <c r="B5" t="s">
        <v>89</v>
      </c>
      <c r="C5" t="s">
        <v>87</v>
      </c>
      <c r="D5" s="11">
        <v>0.1</v>
      </c>
      <c r="E5" t="s">
        <v>35</v>
      </c>
      <c r="F5" t="s">
        <v>59</v>
      </c>
    </row>
    <row r="6">
      <c r="A6">
        <v>1</v>
      </c>
      <c r="B6" t="s">
        <v>90</v>
      </c>
      <c r="C6" t="s">
        <v>87</v>
      </c>
      <c r="D6" s="11">
        <v>0.1</v>
      </c>
      <c r="E6" t="s">
        <v>35</v>
      </c>
      <c r="F6" t="s">
        <v>59</v>
      </c>
    </row>
    <row r="7">
      <c r="A7">
        <v>1</v>
      </c>
      <c r="B7" t="s">
        <v>91</v>
      </c>
      <c r="C7" t="s">
        <v>87</v>
      </c>
      <c r="D7" s="11">
        <v>0.1</v>
      </c>
      <c r="E7" t="s">
        <v>35</v>
      </c>
      <c r="F7" t="s">
        <v>41</v>
      </c>
    </row>
    <row r="8">
      <c r="A8">
        <v>1</v>
      </c>
      <c r="B8" t="s">
        <v>92</v>
      </c>
      <c r="C8" t="s">
        <v>87</v>
      </c>
      <c r="D8" s="11">
        <v>0.2</v>
      </c>
      <c r="E8" t="s">
        <v>35</v>
      </c>
      <c r="F8" t="s">
        <v>41</v>
      </c>
    </row>
    <row r="9">
      <c r="A9">
        <v>1</v>
      </c>
      <c r="B9" t="s">
        <v>93</v>
      </c>
      <c r="C9" t="s">
        <v>84</v>
      </c>
      <c r="D9" s="11">
        <v>1</v>
      </c>
      <c r="E9" t="s">
        <v>25</v>
      </c>
      <c r="F9" t="s">
        <v>94</v>
      </c>
    </row>
    <row r="10">
      <c r="A10">
        <v>2</v>
      </c>
      <c r="B10" t="s">
        <v>95</v>
      </c>
      <c r="C10" t="s">
        <v>84</v>
      </c>
      <c r="D10" s="11">
        <v>3</v>
      </c>
      <c r="E10" t="s">
        <v>25</v>
      </c>
      <c r="F10" t="s">
        <v>94</v>
      </c>
    </row>
    <row r="11">
      <c r="A11">
        <v>3</v>
      </c>
      <c r="B11" t="s">
        <v>96</v>
      </c>
      <c r="C11" t="s">
        <v>87</v>
      </c>
      <c r="D11" s="11">
        <v>3</v>
      </c>
      <c r="E11" t="s">
        <v>25</v>
      </c>
      <c r="F11" t="s">
        <v>38</v>
      </c>
    </row>
    <row r="12">
      <c r="A12">
        <v>3</v>
      </c>
      <c r="B12" t="s">
        <v>97</v>
      </c>
      <c r="C12" t="s">
        <v>87</v>
      </c>
      <c r="D12" s="11">
        <v>0.4</v>
      </c>
      <c r="E12" t="s">
        <v>35</v>
      </c>
      <c r="F12" t="s">
        <v>74</v>
      </c>
    </row>
    <row r="13">
      <c r="A13">
        <v>3</v>
      </c>
      <c r="B13" t="s">
        <v>98</v>
      </c>
      <c r="C13" t="s">
        <v>87</v>
      </c>
      <c r="D13" s="11">
        <v>0.4</v>
      </c>
      <c r="E13" t="s">
        <v>35</v>
      </c>
      <c r="F13" t="s">
        <v>74</v>
      </c>
    </row>
    <row r="14">
      <c r="A14">
        <v>3</v>
      </c>
      <c r="B14" t="s">
        <v>99</v>
      </c>
      <c r="C14" t="s">
        <v>87</v>
      </c>
      <c r="D14" s="11">
        <v>0.4</v>
      </c>
      <c r="E14" t="s">
        <v>35</v>
      </c>
      <c r="F14" t="s">
        <v>74</v>
      </c>
    </row>
    <row r="15">
      <c r="A15">
        <v>3</v>
      </c>
      <c r="B15" t="s">
        <v>100</v>
      </c>
      <c r="C15" t="s">
        <v>87</v>
      </c>
      <c r="D15" s="11">
        <v>0.04</v>
      </c>
      <c r="E15" t="s">
        <v>35</v>
      </c>
      <c r="F15" t="s">
        <v>59</v>
      </c>
    </row>
    <row r="16">
      <c r="A16">
        <v>3</v>
      </c>
      <c r="B16" t="s">
        <v>101</v>
      </c>
      <c r="C16" t="s">
        <v>87</v>
      </c>
      <c r="D16" s="11">
        <v>0.04</v>
      </c>
      <c r="E16" t="s">
        <v>35</v>
      </c>
      <c r="F16" t="s">
        <v>59</v>
      </c>
    </row>
    <row r="17">
      <c r="A17">
        <v>3</v>
      </c>
      <c r="B17" t="s">
        <v>102</v>
      </c>
      <c r="C17" t="s">
        <v>87</v>
      </c>
      <c r="D17" s="11">
        <v>0.08</v>
      </c>
      <c r="E17" t="s">
        <v>35</v>
      </c>
      <c r="F17" t="s">
        <v>59</v>
      </c>
    </row>
    <row r="18">
      <c r="A18">
        <v>3</v>
      </c>
      <c r="B18" t="s">
        <v>103</v>
      </c>
      <c r="C18" t="s">
        <v>87</v>
      </c>
      <c r="D18" s="11">
        <v>0.032</v>
      </c>
      <c r="E18" t="s">
        <v>35</v>
      </c>
      <c r="F18" t="s">
        <v>59</v>
      </c>
    </row>
    <row r="19">
      <c r="A19">
        <v>3</v>
      </c>
      <c r="B19" t="s">
        <v>104</v>
      </c>
      <c r="C19" t="s">
        <v>87</v>
      </c>
      <c r="D19" s="11">
        <v>0</v>
      </c>
      <c r="E19" t="s">
        <v>35</v>
      </c>
      <c r="F19" t="s">
        <v>53</v>
      </c>
    </row>
    <row r="20">
      <c r="A20">
        <v>3</v>
      </c>
      <c r="B20" t="s">
        <v>105</v>
      </c>
      <c r="C20" t="s">
        <v>87</v>
      </c>
      <c r="D20" s="11">
        <v>0</v>
      </c>
      <c r="E20" t="s">
        <v>35</v>
      </c>
      <c r="F20" t="s">
        <v>50</v>
      </c>
    </row>
    <row r="21">
      <c r="A21">
        <v>3</v>
      </c>
      <c r="B21" t="s">
        <v>106</v>
      </c>
      <c r="C21" t="s">
        <v>87</v>
      </c>
      <c r="D21" s="11">
        <v>0</v>
      </c>
      <c r="E21" t="s">
        <v>35</v>
      </c>
      <c r="F21" t="s">
        <v>71</v>
      </c>
    </row>
    <row r="22">
      <c r="A22">
        <v>1</v>
      </c>
      <c r="B22" t="s">
        <v>107</v>
      </c>
      <c r="C22" t="s">
        <v>87</v>
      </c>
      <c r="D22" s="11">
        <v>0.02</v>
      </c>
      <c r="E22" t="s">
        <v>35</v>
      </c>
      <c r="F22" t="s">
        <v>59</v>
      </c>
    </row>
    <row r="23">
      <c r="A23">
        <v>1</v>
      </c>
      <c r="B23" t="s">
        <v>108</v>
      </c>
      <c r="C23" t="s">
        <v>87</v>
      </c>
      <c r="D23" s="11">
        <v>1</v>
      </c>
      <c r="E23" t="s">
        <v>44</v>
      </c>
      <c r="F23" t="s">
        <v>53</v>
      </c>
    </row>
    <row r="24">
      <c r="A24">
        <v>1</v>
      </c>
      <c r="B24" t="s">
        <v>109</v>
      </c>
      <c r="C24" t="s">
        <v>87</v>
      </c>
      <c r="D24" s="11">
        <v>0.005</v>
      </c>
      <c r="E24" t="s">
        <v>35</v>
      </c>
      <c r="F2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 t="s">
        <v>116</v>
      </c>
      <c r="D2" t="s" s="14">
        <v>117</v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Préparer la garniture aromatique — Éplucher et tailler les carottes et oignons en petite Mirepoix. Préparer les lardons et les blanchir. Confectionner le bouquet garni.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Marquer en cuisson — Faire revenir les lardons et la Mirepoix au beurre avec légère coloration. Singer. Ajouter le double concentré de tomates et le faire pincer quelques minutes.</t>
        </is>
      </c>
      <c r="E4" t="s" s="14"/>
      <c r="F4"/>
    </row>
    <row r="5">
      <c r="A5" t="s">
        <v>2</v>
      </c>
      <c r="B5">
        <v>4</v>
      </c>
      <c r="C5" t="s">
        <v>120</v>
      </c>
      <c r="D5" t="inlineStr" s="14">
        <is>
          <t>Mouiller avec le fond blanc ou l'eau bouillante, ajouter l'ail et le bouquet garni. Porter à ébullition. Ajouter une pincée de sucre semoule pour équilibrer l'acidité.</t>
        </is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>
        <v>123</v>
      </c>
      <c r="F6"/>
    </row>
    <row r="7">
      <c r="A7" t="s">
        <v>2</v>
      </c>
      <c r="B7">
        <v>6</v>
      </c>
      <c r="C7" t="s">
        <v>124</v>
      </c>
      <c r="D7" t="s" s="14">
        <v>125</v>
      </c>
      <c r="E7" t="s" s="14">
        <v>126</v>
      </c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124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134</v>
      </c>
      <c r="B11">
        <v>1</v>
      </c>
      <c r="C11" t="s">
        <v>135</v>
      </c>
      <c r="D11" t="s" s="14">
        <v>136</v>
      </c>
      <c r="E11" t="s" s="14">
        <v>137</v>
      </c>
      <c r="F11"/>
    </row>
    <row r="12">
      <c r="A12" t="s">
        <v>134</v>
      </c>
      <c r="B12">
        <v>2</v>
      </c>
      <c r="C12" t="s">
        <v>138</v>
      </c>
      <c r="D12" t="s" s="14">
        <v>139</v>
      </c>
      <c r="E12" t="s" s="14">
        <v>140</v>
      </c>
      <c r="F12"/>
    </row>
    <row r="13">
      <c r="A13" t="s">
        <v>134</v>
      </c>
      <c r="B13">
        <v>3</v>
      </c>
      <c r="C13" t="s">
        <v>141</v>
      </c>
      <c r="D13" t="s" s="14">
        <v>142</v>
      </c>
      <c r="E13" t="s" s="14">
        <v>143</v>
      </c>
      <c r="F13"/>
    </row>
    <row r="14">
      <c r="A14" t="s">
        <v>134</v>
      </c>
      <c r="B14">
        <v>4</v>
      </c>
      <c r="C14" t="s">
        <v>144</v>
      </c>
      <c r="D14" t="s" s="14">
        <v>145</v>
      </c>
      <c r="E14" t="s" s="14">
        <v>146</v>
      </c>
      <c r="F14"/>
    </row>
    <row r="15">
      <c r="A15" t="s">
        <v>134</v>
      </c>
      <c r="B15">
        <v>5</v>
      </c>
      <c r="C15" t="s">
        <v>138</v>
      </c>
      <c r="D15" t="s" s="14">
        <v>147</v>
      </c>
      <c r="E15" t="s" s="14">
        <v>148</v>
      </c>
      <c r="F15"/>
    </row>
    <row r="16">
      <c r="A16" t="s">
        <v>134</v>
      </c>
      <c r="B16">
        <v>6</v>
      </c>
      <c r="C16" t="s">
        <v>120</v>
      </c>
      <c r="D16" t="s" s="14">
        <v>149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150</v>
      </c>
      <c r="B1"/>
      <c r="C1"/>
      <c r="D1"/>
    </row>
    <row r="2">
      <c r="A2" t="str" s="15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153</v>
      </c>
      <c r="B6" t="str" s="14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11">
        <f>Besoins!E7</f>
        <v>0.1</v>
      </c>
      <c r="D7" t="str">
        <f>Besoins!F7</f>
        <v>kg</v>
      </c>
    </row>
    <row r="8">
      <c r="A8" t="s" s="17">
        <v>154</v>
      </c>
      <c r="B8" t="str" s="14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11">
        <f>Besoins!E7</f>
        <v>0.1</v>
      </c>
      <c r="D9" t="str">
        <f>Besoins!F7</f>
        <v>kg</v>
      </c>
    </row>
    <row r="10">
      <c r="A10"/>
      <c r="B10" t="s">
        <v>155</v>
      </c>
      <c r="C10" s="11">
        <f>'Besoins'!$B$2*0.1</f>
        <v>0.1</v>
      </c>
      <c r="D10" t="s">
        <v>35</v>
      </c>
    </row>
    <row r="11">
      <c r="A11"/>
      <c r="B11" t="s">
        <v>156</v>
      </c>
      <c r="C11" s="11">
        <f>'Besoins'!$B$2*0.1</f>
        <v>0.1</v>
      </c>
      <c r="D11" t="s">
        <v>35</v>
      </c>
    </row>
    <row r="12">
      <c r="A12"/>
      <c r="B12" t="str">
        <f>Besoins!B15</f>
        <v>AIL frais France cat.I 60-80mm</v>
      </c>
      <c r="C12" s="11">
        <f>Besoins!E15</f>
        <v>0.02</v>
      </c>
      <c r="D12" t="str">
        <f>Besoins!F15</f>
        <v>kg</v>
      </c>
    </row>
    <row r="13">
      <c r="A13"/>
      <c r="B13" t="s">
        <v>157</v>
      </c>
      <c r="C13" s="11">
        <f>'Besoins'!$B$2*1</f>
        <v>1</v>
      </c>
      <c r="D13" t="s">
        <v>44</v>
      </c>
    </row>
    <row r="14">
      <c r="A14" t="s" s="17">
        <v>158</v>
      </c>
      <c r="B14" t="str" s="14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11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11">
        <f>Besoins!E14</f>
        <v>0.06</v>
      </c>
      <c r="D16" t="str">
        <f>Besoins!F14</f>
        <v>kg</v>
      </c>
    </row>
    <row r="17">
      <c r="A17"/>
      <c r="B17" t="s">
        <v>155</v>
      </c>
      <c r="C17" s="11">
        <f>'Besoins'!$B$2*0.1</f>
        <v>0.1</v>
      </c>
      <c r="D17" t="s">
        <v>35</v>
      </c>
    </row>
    <row r="18">
      <c r="A18"/>
      <c r="B18" t="s">
        <v>156</v>
      </c>
      <c r="C18" s="11">
        <f>'Besoins'!$B$2*0.1</f>
        <v>0.1</v>
      </c>
      <c r="D18" t="s">
        <v>35</v>
      </c>
    </row>
    <row r="19">
      <c r="A19"/>
      <c r="B19" t="str">
        <f>Besoins!B10</f>
        <v>farine de blé tamisée type 55</v>
      </c>
      <c r="C19" s="11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11">
        <f>Besoins!E9</f>
        <v>0.2</v>
      </c>
      <c r="D20" t="str">
        <f>Besoins!F9</f>
        <v>kg</v>
      </c>
    </row>
    <row r="21">
      <c r="A21"/>
      <c r="B21" t="s">
        <v>159</v>
      </c>
      <c r="C21" s="11">
        <f>'Besoins'!$B$2*1</f>
        <v>1</v>
      </c>
      <c r="D21" t="s">
        <v>25</v>
      </c>
    </row>
    <row r="22">
      <c r="A22"/>
      <c r="B22" t="str">
        <f>Besoins!B15</f>
        <v>AIL frais France cat.I 60-80mm</v>
      </c>
      <c r="C22" s="11">
        <f>Besoins!E15</f>
        <v>0.02</v>
      </c>
      <c r="D22" t="str">
        <f>Besoins!F15</f>
        <v>kg</v>
      </c>
    </row>
    <row r="23">
      <c r="A23"/>
      <c r="B23" t="s">
        <v>157</v>
      </c>
      <c r="C23" s="11">
        <f>'Besoins'!$B$2*1</f>
        <v>1</v>
      </c>
      <c r="D23" t="s">
        <v>44</v>
      </c>
    </row>
    <row r="24">
      <c r="A24"/>
      <c r="B24" t="str">
        <f>Besoins!B11</f>
        <v>sucre semoule</v>
      </c>
      <c r="C24" s="11">
        <f>Besoins!E11</f>
        <v>0.005</v>
      </c>
      <c r="D24" t="str">
        <f>Besoins!F11</f>
        <v>kg</v>
      </c>
    </row>
    <row r="25">
      <c r="A25" t="s" s="17">
        <v>160</v>
      </c>
      <c r="B25" t="str" s="14">
        <f>"[CUIRE] "&amp;Procedure!D6</f>
        <v>[CUIRE] Cuire à faible ébullition à couvert au four doux ou sur fourneau.</v>
      </c>
      <c r="C25"/>
      <c r="D25"/>
    </row>
    <row r="26">
      <c r="A26"/>
      <c r="B26" t="str" s="18">
        <f>"ℹ "&amp;Procedure!E6</f>
        <v>ℹ</v>
      </c>
      <c r="C26"/>
      <c r="D26"/>
    </row>
    <row r="27">
      <c r="A27" t="s" s="17">
        <v>161</v>
      </c>
      <c r="B27" t="str" s="14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162</v>
      </c>
      <c r="B30"/>
      <c r="C30"/>
      <c r="D30"/>
    </row>
    <row r="31">
      <c r="A31" t="s" s="17">
        <v>152</v>
      </c>
      <c r="B31" t="str" s="14">
        <f>"[MAINTENIR] "&amp;Procedure!D8</f>
        <v>[MAINTENIR] Maintenir la cuisson du fond blanc à très faible ébullition pendant 2h à 3h</v>
      </c>
      <c r="C31"/>
      <c r="D31"/>
    </row>
    <row r="32">
      <c r="A32" t="s" s="17">
        <v>153</v>
      </c>
      <c r="B32" t="str" s="14">
        <f>"[PASSER] "&amp;Procedure!D9</f>
        <v>[PASSER] Passer le fond blanc au chinois étamine sans le remuer</v>
      </c>
      <c r="C32"/>
      <c r="D32"/>
    </row>
    <row r="33">
      <c r="A33" t="s" s="17">
        <v>154</v>
      </c>
      <c r="B33" t="str" s="14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6">
        <v>163</v>
      </c>
      <c r="B35"/>
      <c r="C35"/>
      <c r="D35"/>
    </row>
    <row r="36">
      <c r="A36" t="s" s="17">
        <v>152</v>
      </c>
      <c r="B36" t="str" s="14">
        <f>"[CONCASSER] "&amp;Procedure!D11</f>
        <v>[CONCASSER] Concasser les os et parures de veau — blanchir à l'eau froide</v>
      </c>
      <c r="C36"/>
      <c r="D36"/>
    </row>
    <row r="37">
      <c r="A37"/>
      <c r="B37" t="str" s="18">
        <f>"ℹ "&amp;Procedure!E11</f>
        <v>ℹ</v>
      </c>
      <c r="C37"/>
      <c r="D37"/>
    </row>
    <row r="38">
      <c r="A38" t="s" s="17">
        <v>153</v>
      </c>
      <c r="B38" t="str" s="14">
        <f>"[ÉPLUCHER] "&amp;Procedure!D12</f>
        <v>[ÉPLUCHER] Rafraîchir les ingrédients de base à l'eau courante</v>
      </c>
      <c r="C38"/>
      <c r="D38"/>
    </row>
    <row r="39">
      <c r="A39"/>
      <c r="B39" t="str" s="18">
        <f>"ℹ "&amp;Procedure!E12</f>
        <v>ℹ</v>
      </c>
      <c r="C39"/>
      <c r="D39"/>
    </row>
    <row r="40">
      <c r="A40" t="s" s="17">
        <v>154</v>
      </c>
      <c r="B40" t="str" s="14">
        <f>"[MARQUER] "&amp;Procedure!D13</f>
        <v>[MARQUER] Marquer le fond blanc en cuisson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 t="s" s="17">
        <v>158</v>
      </c>
      <c r="B42" t="str" s="14">
        <f>"[ÉCUMER] "&amp;Procedure!D14</f>
        <v>[ÉCUMER] Écumer soigneusement</v>
      </c>
      <c r="C42"/>
      <c r="D42"/>
    </row>
    <row r="43">
      <c r="A43"/>
      <c r="B43" t="str" s="18">
        <f>"ℹ "&amp;Procedure!E14</f>
        <v>ℹ</v>
      </c>
      <c r="C43"/>
      <c r="D43"/>
    </row>
    <row r="44">
      <c r="A44" t="s" s="17">
        <v>160</v>
      </c>
      <c r="B44" t="str" s="14">
        <f>"[ÉPLUCHER] "&amp;Procedure!D15</f>
        <v>[ÉPLUCHER] Préparer les éléments de la garniture aromatique</v>
      </c>
      <c r="C44"/>
      <c r="D44"/>
    </row>
    <row r="45">
      <c r="A45"/>
      <c r="B45" t="str" s="18">
        <f>"ℹ "&amp;Procedure!E15</f>
        <v>ℹ</v>
      </c>
      <c r="C45"/>
      <c r="D45"/>
    </row>
    <row r="46">
      <c r="A46" t="s" s="17">
        <v>161</v>
      </c>
      <c r="B46" t="str" s="14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