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<sst xmlns="http://schemas.openxmlformats.org/spreadsheetml/2006/main" count="172" uniqueCount="172">
  <si>
    <t>Fiche technique</t>
  </si>
  <si>
    <t>Nom</t>
  </si>
  <si>
    <t>Sauce Tomate Fraîche</t>
  </si>
  <si>
    <t>Code</t>
  </si>
  <si>
    <t>00SAU_REC015</t>
  </si>
  <si>
    <t>Classe</t>
  </si>
  <si>
    <t>Sauce tomate et dérivées (CUI.SAU.TOMATES)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</si>
  <si>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</si>
  <si>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</si>
  <si>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</si>
  <si>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</si>
  <si>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</si>
  <si>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</si>
  <si>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</si>
  <si>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</si>
  <si>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lt</t>
  </si>
  <si>
    <t>Coût de revient (qt de référence)</t>
  </si>
  <si>
    <t>Coût unitaire</t>
  </si>
  <si>
    <t>Quantité demandée pour cet export</t>
  </si>
  <si>
    <t>Coût de revient total pour cette quantité</t>
  </si>
  <si>
    <t>Export généré le</t>
  </si>
  <si>
    <t>01/08/2026 02:40</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</si>
  <si>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</si>
  <si>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</si>
  <si>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</si>
  <si>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</si>
  <si>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</si>
  <si>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</si>
  <si>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</si>
  <si>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</si>
  <si>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</si>
  <si>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</si>
  <si>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RNM100733</t>
  </si>
  <si>
    <t>Lardons lardon cru fumé</t>
  </si>
  <si>
    <t>Charcuterie</t>
  </si>
  <si>
    <t>kg</t>
  </si>
  <si>
    <t>00000061</t>
  </si>
  <si>
    <t>EAU</t>
  </si>
  <si>
    <t>Matières diverses (à trier)</t>
  </si>
  <si>
    <t>00001758</t>
  </si>
  <si>
    <t>concentré de tomates</t>
  </si>
  <si>
    <t>Épicerie salée</t>
  </si>
  <si>
    <t>00001743</t>
  </si>
  <si>
    <t>farine de blé tamisée type 55</t>
  </si>
  <si>
    <t>pc</t>
  </si>
  <si>
    <t>EPI-POIVRE-NOIR</t>
  </si>
  <si>
    <t>Poivre noir moulu</t>
  </si>
  <si>
    <t>Épices en poudre et graines</t>
  </si>
  <si>
    <t>HER-BOUQUET-G</t>
  </si>
  <si>
    <t>Bouquet garni sachet dose</t>
  </si>
  <si>
    <t>Herbes aromatiques séchées</t>
  </si>
  <si>
    <t>BEU-CUISINE</t>
  </si>
  <si>
    <t>Beurre de cuisine bloc 10 kg</t>
  </si>
  <si>
    <t>Beurres et margarines</t>
  </si>
  <si>
    <t>RNM17710123</t>
  </si>
  <si>
    <t>AIL frais France cat.I 60-80mm</t>
  </si>
  <si>
    <t>Légumes</t>
  </si>
  <si>
    <t>RNM9740123</t>
  </si>
  <si>
    <t>CAROTTE France cat.I botte</t>
  </si>
  <si>
    <t>bte</t>
  </si>
  <si>
    <t>RNM0400123</t>
  </si>
  <si>
    <t>CÉLERI-BRANCHE vert France cat.I</t>
  </si>
  <si>
    <t>RNM27820123</t>
  </si>
  <si>
    <t>OIGNON jaune France cat.I 60-80mm</t>
  </si>
  <si>
    <t>RNM0200123</t>
  </si>
  <si>
    <t>POIREAU France cat.I</t>
  </si>
  <si>
    <t>RNM10130123</t>
  </si>
  <si>
    <t>TOMATE ronde Espagne cat.I 67-82mm</t>
  </si>
  <si>
    <t>SEL-FIN</t>
  </si>
  <si>
    <t>Sel fin de cuisine</t>
  </si>
  <si>
    <t>Sels et condiments de base</t>
  </si>
  <si>
    <t>00002615</t>
  </si>
  <si>
    <t>Collet de veau (piétrons, jarret)</t>
  </si>
  <si>
    <t>Veau</t>
  </si>
  <si>
    <t>00002616</t>
  </si>
  <si>
    <t>Os de veau (pieds, jarret)</t>
  </si>
  <si>
    <t>00002605</t>
  </si>
  <si>
    <t>Os et parures maigres de veau</t>
  </si>
  <si>
    <t>Total</t>
  </si>
  <si>
    <t>Niveau</t>
  </si>
  <si>
    <t>Composant</t>
  </si>
  <si>
    <t>Type</t>
  </si>
  <si>
    <t>Quantité (pour 1 lt)</t>
  </si>
  <si>
    <t>recette</t>
  </si>
  <si>
    <t>Sauce tomate et dérivées</t>
  </si>
  <si>
    <t xml:space="preserve">    ↳ Lardons lardon cru fumé</t>
  </si>
  <si>
    <t>matiere</t>
  </si>
  <si>
    <t xml:space="preserve">    ↳ Beurre de cuisine bloc 10 kg</t>
  </si>
  <si>
    <t xml:space="preserve">    ↳ CAROTTE France cat.I botte</t>
  </si>
  <si>
    <t xml:space="preserve">    ↳ OIGNON jaune France cat.I 60-80mm</t>
  </si>
  <si>
    <t xml:space="preserve">    ↳ farine de blé tamisée type 55</t>
  </si>
  <si>
    <t xml:space="preserve">    ↳ TOMATE ronde Espagne cat.I 67-82mm</t>
  </si>
  <si>
    <t xml:space="preserve">    ↳ concentré de tomates</t>
  </si>
  <si>
    <t xml:space="preserve">    ↳ Fond Blanc de Veau (réduit)</t>
  </si>
  <si>
    <t>Fonds et bouillons de base</t>
  </si>
  <si>
    <t xml:space="preserve">        ↳ Fond Blanc de Veau</t>
  </si>
  <si>
    <t xml:space="preserve">            ↳ EAU</t>
  </si>
  <si>
    <t xml:space="preserve">            ↳ Os et parures maigres de veau</t>
  </si>
  <si>
    <t xml:space="preserve">            ↳ Collet de veau (piétrons, jarret)</t>
  </si>
  <si>
    <t xml:space="preserve">            ↳ Os de veau (pieds, jarret)</t>
  </si>
  <si>
    <t xml:space="preserve">            ↳ CAROTTE France cat.I botte</t>
  </si>
  <si>
    <t xml:space="preserve">            ↳ OIGNON jaune France cat.I 60-80mm</t>
  </si>
  <si>
    <t xml:space="preserve">            ↳ POIREAU France cat.I</t>
  </si>
  <si>
    <t xml:space="preserve">            ↳ CÉLERI-BRANCHE vert France cat.I</t>
  </si>
  <si>
    <t xml:space="preserve">            ↳ Bouquet garni sachet dose</t>
  </si>
  <si>
    <t xml:space="preserve">            ↳ Poivre noir moulu</t>
  </si>
  <si>
    <t xml:space="preserve">            ↳ Sel fin de cuisine</t>
  </si>
  <si>
    <t xml:space="preserve">    ↳ AIL frais France cat.I 60-80mm</t>
  </si>
  <si>
    <t xml:space="preserve">    ↳ Bouquet garni sachet dose</t>
  </si>
  <si>
    <t>Recette</t>
  </si>
  <si>
    <t>#</t>
  </si>
  <si>
    <t>Verbe</t>
  </si>
  <si>
    <t>Étape</t>
  </si>
  <si>
    <t>Précision technique</t>
  </si>
  <si>
    <t>Durée</t>
  </si>
  <si>
    <t>METTRE EN PLACE</t>
  </si>
  <si>
    <t>Mettre en place — Peser, mesurer et contrôler les denrées.</t>
  </si>
  <si>
    <t>20 à 25 min</t>
  </si>
  <si>
    <t>PRÉPARER</t>
  </si>
  <si>
    <t>Préparer la poitrine de porc — Ôter la couenne et les cartilages. La détailler en petits lardons ou en petits dés et les faire blanchir.</t>
  </si>
  <si>
    <t>1 à 2 min départ eau froide</t>
  </si>
  <si>
    <t>ÉTUVER</t>
  </si>
  <si>
    <t>INCORPORER</t>
  </si>
  <si>
    <t>COUVRIR</t>
  </si>
  <si>
    <t>Couvrir et cuire la sauce tomate à très faible ébullition au four doux, en remuant de temps en temps avec une spatule à réduction.</t>
  </si>
  <si>
    <t>160°C — 1h à 1h30</t>
  </si>
  <si>
    <t>PASSER</t>
  </si>
  <si>
    <t>Passer la sauce tomate au chinois étamine en foulant sans excès. Vérifier l'onctuosité et l'assaisonnement.</t>
  </si>
  <si>
    <t>TAMPONNER</t>
  </si>
  <si>
    <t>Tamponner la sauce tomate (beurrer en surface) et la réserver à couvert au bain-marie, ou la refroidir rapidement.</t>
  </si>
  <si>
    <t>+63°C ou +3°C max</t>
  </si>
  <si>
    <t>Fond Blanc de Veau (réduit)</t>
  </si>
  <si>
    <t>MAINTENIR</t>
  </si>
  <si>
    <t>Maintenir la cuisson du fond blanc à très faible ébullition pendant 2h à 3h</t>
  </si>
  <si>
    <t>150 min (cuisson)</t>
  </si>
  <si>
    <t>Passer le fond blanc au chinois étamine sans le remuer</t>
  </si>
  <si>
    <t>REFROIDIR</t>
  </si>
  <si>
    <t>Refroidir le fond rapidement</t>
  </si>
  <si>
    <t>Fond Blanc de Veau</t>
  </si>
  <si>
    <t>CONCASSER</t>
  </si>
  <si>
    <t>Concasser les os et parures de veau — blanchir à l'eau froide</t>
  </si>
  <si>
    <t>Découper en morceaux — réunir dans une grande marmite — couvrir d'eau froide — porter à ébullition 3 à 4 minutes — rafraîchir</t>
  </si>
  <si>
    <t>ÉPLUCHER</t>
  </si>
  <si>
    <t>Rafraîchir les ingrédients de base à l'eau courante</t>
  </si>
  <si>
    <t>Bien rincer et égoutter dans une passoire — rincer le rondeau</t>
  </si>
  <si>
    <t>MARQUER</t>
  </si>
  <si>
    <t>Marquer le fond blanc en cuisson</t>
  </si>
  <si>
    <t>Replacer les ingrédients de base dans le récipient — mouiller avec de l'eau froide — porter à ébullition</t>
  </si>
  <si>
    <t>ÉCUMER</t>
  </si>
  <si>
    <t>Écumer soigneusement</t>
  </si>
  <si>
    <t>Écumer abondamment dès la première ébullition</t>
  </si>
  <si>
    <t>Préparer les éléments de la garniture aromatique</t>
  </si>
  <si>
    <t>Éplucher et laver tous les légumes — tailler les carottes en tronçons — piquer ou clouter les oignons</t>
  </si>
  <si>
    <t>MOUILLER</t>
  </si>
  <si>
    <t>Ajouter la garniture aromatique dans le fond blanc</t>
  </si>
  <si>
    <t>Fiche technique — Sauce Tomate Fraîche</t>
  </si>
  <si>
    <t>Sauce Tomate Fraîche  00SAU_REC015</t>
  </si>
  <si>
    <t>1.</t>
  </si>
  <si>
    <t>2.</t>
  </si>
  <si>
    <t>3.</t>
  </si>
  <si>
    <t xml:space="preserve">    CAROTTE France cat.I botte</t>
  </si>
  <si>
    <t xml:space="preserve">    OIGNON jaune France cat.I 60-80mm</t>
  </si>
  <si>
    <t xml:space="preserve">    Bouquet garni sachet dose</t>
  </si>
  <si>
    <t>4.</t>
  </si>
  <si>
    <t xml:space="preserve">    Fond Blanc de Veau (réduit)</t>
  </si>
  <si>
    <t>5.</t>
  </si>
  <si>
    <t>6.</t>
  </si>
  <si>
    <t>7.</t>
  </si>
  <si>
    <t>8.</t>
  </si>
  <si>
    <t>9.</t>
  </si>
  <si>
    <t>↳ Fond Blanc de Veau (réduit)  FOND-VEAU-RED</t>
  </si>
  <si>
    <t>↳ Fond Blanc de Veau  00002625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</si>
</sst>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22.97734</v>
      </c>
    </row>
    <row r="12">
      <c r="A12" t="s" s="3">
        <v>17</v>
      </c>
      <c r="B12" s="4">
        <v>22.97734</v>
      </c>
    </row>
    <row r="13">
      <c r="A13"/>
      <c r="B13"/>
    </row>
    <row r="14">
      <c r="A14" t="s" s="5">
        <v>18</v>
      </c>
      <c r="B14" t="s" s="5">
        <v>15</v>
      </c>
    </row>
    <row r="15">
      <c r="A15" t="s" s="5">
        <v>19</v>
      </c>
      <c r="B15" s="6">
        <v>22.97734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lt</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v>
      </c>
      <c r="E7" s="11">
        <f>D7*$B$2</f>
        <v>0.1</v>
      </c>
      <c r="F7" t="s">
        <v>35</v>
      </c>
      <c r="G7" s="4">
        <f>E7*8.96</f>
        <v>0.896</v>
      </c>
    </row>
    <row r="8">
      <c r="A8" t="s" s="12">
        <v>36</v>
      </c>
      <c r="B8" t="s">
        <v>37</v>
      </c>
      <c r="C8" t="s">
        <v>38</v>
      </c>
      <c r="D8" s="9">
        <v>3</v>
      </c>
      <c r="E8" s="11">
        <f>D8*$B$2</f>
        <v>3</v>
      </c>
      <c r="F8" t="s">
        <v>25</v>
      </c>
      <c r="G8" s="4">
        <f>E8*0.003</f>
        <v>0.009</v>
      </c>
    </row>
    <row r="9">
      <c r="A9" t="s" s="12">
        <v>39</v>
      </c>
      <c r="B9" t="s">
        <v>40</v>
      </c>
      <c r="C9" t="s">
        <v>41</v>
      </c>
      <c r="D9" s="9">
        <v>0.1</v>
      </c>
      <c r="E9" s="11">
        <f>D9*$B$2</f>
        <v>0.1</v>
      </c>
      <c r="F9">
        <v>5</v>
      </c>
      <c r="G9" s="4">
        <f>E9*0</f>
        <v>0</v>
      </c>
    </row>
    <row r="10">
      <c r="A10" t="s" s="12">
        <v>42</v>
      </c>
      <c r="B10" t="s">
        <v>43</v>
      </c>
      <c r="C10" t="s">
        <v>41</v>
      </c>
      <c r="D10" s="9">
        <v>0.1</v>
      </c>
      <c r="E10" s="11">
        <f>D10*$B$2</f>
        <v>0.1</v>
      </c>
      <c r="F10" t="s">
        <v>44</v>
      </c>
      <c r="G10" s="4">
        <f>E10*0</f>
        <v>0</v>
      </c>
    </row>
    <row r="11">
      <c r="A11" t="s">
        <v>45</v>
      </c>
      <c r="B11" t="s">
        <v>46</v>
      </c>
      <c r="C11" t="s">
        <v>47</v>
      </c>
      <c r="D11" s="9">
        <v>0.0004</v>
      </c>
      <c r="E11" s="11">
        <f>D11*$B$2</f>
        <v>0.0004</v>
      </c>
      <c r="F11" t="s">
        <v>35</v>
      </c>
      <c r="G11" s="4">
        <f>E11*12.5</f>
        <v>0.005</v>
      </c>
    </row>
    <row r="12">
      <c r="A12" t="s">
        <v>48</v>
      </c>
      <c r="B12" t="s">
        <v>49</v>
      </c>
      <c r="C12" t="s">
        <v>50</v>
      </c>
      <c r="D12" s="9">
        <v>1.0004</v>
      </c>
      <c r="E12" s="11">
        <f>D12*$B$2</f>
        <v>1.0004</v>
      </c>
      <c r="F12" t="s">
        <v>35</v>
      </c>
      <c r="G12" s="4">
        <f>E12*14</f>
        <v>14.0056</v>
      </c>
    </row>
    <row r="13">
      <c r="A13" t="s">
        <v>51</v>
      </c>
      <c r="B13" t="s">
        <v>52</v>
      </c>
      <c r="C13" t="s">
        <v>53</v>
      </c>
      <c r="D13" s="9">
        <v>0.06</v>
      </c>
      <c r="E13" s="11">
        <f>D13*$B$2</f>
        <v>0.06</v>
      </c>
      <c r="F13" t="s">
        <v>35</v>
      </c>
      <c r="G13" s="4">
        <f>E13*4.9</f>
        <v>0.294</v>
      </c>
    </row>
    <row r="14">
      <c r="A14" t="s">
        <v>54</v>
      </c>
      <c r="B14" t="s">
        <v>55</v>
      </c>
      <c r="C14" t="s">
        <v>56</v>
      </c>
      <c r="D14" s="9">
        <v>0.02</v>
      </c>
      <c r="E14" s="11">
        <f>D14*$B$2</f>
        <v>0.02</v>
      </c>
      <c r="F14" t="s">
        <v>35</v>
      </c>
      <c r="G14" s="4">
        <f>E14*6.5</f>
        <v>0.13</v>
      </c>
    </row>
    <row r="15">
      <c r="A15" t="s">
        <v>57</v>
      </c>
      <c r="B15" t="s">
        <v>58</v>
      </c>
      <c r="C15" t="s">
        <v>56</v>
      </c>
      <c r="D15" s="9">
        <v>0.14</v>
      </c>
      <c r="E15" s="11">
        <f>D15*$B$2</f>
        <v>0.14</v>
      </c>
      <c r="F15" t="s">
        <v>59</v>
      </c>
      <c r="G15" s="4">
        <f>E15*1.8</f>
        <v>0.252</v>
      </c>
    </row>
    <row r="16">
      <c r="A16" t="s">
        <v>60</v>
      </c>
      <c r="B16" t="s">
        <v>61</v>
      </c>
      <c r="C16" t="s">
        <v>56</v>
      </c>
      <c r="D16" s="9">
        <v>0.032</v>
      </c>
      <c r="E16" s="11">
        <f>D16*$B$2</f>
        <v>0.032</v>
      </c>
      <c r="F16" t="s">
        <v>35</v>
      </c>
      <c r="G16" s="4">
        <f>E16*1.8</f>
        <v>0.0576</v>
      </c>
    </row>
    <row r="17">
      <c r="A17" t="s">
        <v>62</v>
      </c>
      <c r="B17" t="s">
        <v>63</v>
      </c>
      <c r="C17" t="s">
        <v>56</v>
      </c>
      <c r="D17" s="9">
        <v>0.14</v>
      </c>
      <c r="E17" s="11">
        <f>D17*$B$2</f>
        <v>0.14</v>
      </c>
      <c r="F17" t="s">
        <v>35</v>
      </c>
      <c r="G17" s="4">
        <f>E17*0.4</f>
        <v>0.056</v>
      </c>
    </row>
    <row r="18">
      <c r="A18" t="s">
        <v>64</v>
      </c>
      <c r="B18" t="s">
        <v>65</v>
      </c>
      <c r="C18" t="s">
        <v>56</v>
      </c>
      <c r="D18" s="9">
        <v>0.08</v>
      </c>
      <c r="E18" s="11">
        <f>D18*$B$2</f>
        <v>0.08</v>
      </c>
      <c r="F18" t="s">
        <v>35</v>
      </c>
      <c r="G18" s="4">
        <f>E18*0.9</f>
        <v>0.072</v>
      </c>
    </row>
    <row r="19">
      <c r="A19" t="s">
        <v>66</v>
      </c>
      <c r="B19" t="s">
        <v>67</v>
      </c>
      <c r="C19" t="s">
        <v>56</v>
      </c>
      <c r="D19" s="9">
        <v>1</v>
      </c>
      <c r="E19" s="11">
        <f>D19*$B$2</f>
        <v>1</v>
      </c>
      <c r="F19" t="s">
        <v>35</v>
      </c>
      <c r="G19" s="4">
        <f>E19*3.4</f>
        <v>3.4</v>
      </c>
    </row>
    <row r="20">
      <c r="A20" t="s">
        <v>68</v>
      </c>
      <c r="B20" t="s">
        <v>69</v>
      </c>
      <c r="C20" t="s">
        <v>70</v>
      </c>
      <c r="D20" s="9">
        <v>0.0004</v>
      </c>
      <c r="E20" s="11">
        <f>D20*$B$2</f>
        <v>0.0004</v>
      </c>
      <c r="F20" t="s">
        <v>35</v>
      </c>
      <c r="G20" s="4">
        <f>E20*0.35</f>
        <v>0.00014</v>
      </c>
    </row>
    <row r="21">
      <c r="A21" t="s" s="12">
        <v>71</v>
      </c>
      <c r="B21" t="s">
        <v>72</v>
      </c>
      <c r="C21" t="s">
        <v>73</v>
      </c>
      <c r="D21" s="9">
        <v>0.4</v>
      </c>
      <c r="E21" s="11">
        <f>D21*$B$2</f>
        <v>0.4</v>
      </c>
      <c r="F21" t="s">
        <v>35</v>
      </c>
      <c r="G21" s="4">
        <f>E21*5</f>
        <v>2</v>
      </c>
    </row>
    <row r="22">
      <c r="A22" t="s" s="12">
        <v>74</v>
      </c>
      <c r="B22" t="s">
        <v>75</v>
      </c>
      <c r="C22" t="s">
        <v>73</v>
      </c>
      <c r="D22" s="9">
        <v>0.4</v>
      </c>
      <c r="E22" s="11">
        <f>D22*$B$2</f>
        <v>0.4</v>
      </c>
      <c r="F22" t="s">
        <v>35</v>
      </c>
      <c r="G22" s="4">
        <f>E22*2.5</f>
        <v>1</v>
      </c>
    </row>
    <row r="23">
      <c r="A23" t="s" s="12">
        <v>76</v>
      </c>
      <c r="B23" t="s">
        <v>77</v>
      </c>
      <c r="C23" t="s">
        <v>73</v>
      </c>
      <c r="D23" s="9">
        <v>0.4</v>
      </c>
      <c r="E23" s="11">
        <f>D23*$B$2</f>
        <v>0.4</v>
      </c>
      <c r="F23" t="s">
        <v>35</v>
      </c>
      <c r="G23" s="4">
        <f>E23*2</f>
        <v>0.8</v>
      </c>
    </row>
    <row r="24">
      <c r="A24"/>
      <c r="B24"/>
      <c r="C24"/>
      <c r="D24"/>
      <c r="E24"/>
      <c r="F24" t="s" s="3">
        <v>78</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79</v>
      </c>
      <c r="B1" t="s" s="2">
        <v>80</v>
      </c>
      <c r="C1" t="s" s="2">
        <v>81</v>
      </c>
      <c r="D1" t="s" s="2">
        <v>82</v>
      </c>
      <c r="E1" t="s" s="2">
        <v>30</v>
      </c>
      <c r="F1" t="s" s="2">
        <v>5</v>
      </c>
    </row>
    <row r="2">
      <c r="A2">
        <v>0</v>
      </c>
      <c r="B2" t="s">
        <v>2</v>
      </c>
      <c r="C2" t="s">
        <v>83</v>
      </c>
      <c r="D2" s="11">
        <v>1</v>
      </c>
      <c r="E2" t="s">
        <v>25</v>
      </c>
      <c r="F2" t="s">
        <v>84</v>
      </c>
    </row>
    <row r="3">
      <c r="A3">
        <v>1</v>
      </c>
      <c r="B3" t="s">
        <v>85</v>
      </c>
      <c r="C3" t="s">
        <v>86</v>
      </c>
      <c r="D3" s="11">
        <v>0.1</v>
      </c>
      <c r="E3" t="s">
        <v>35</v>
      </c>
      <c r="F3" t="s">
        <v>34</v>
      </c>
    </row>
    <row r="4">
      <c r="A4">
        <v>1</v>
      </c>
      <c r="B4" t="s">
        <v>87</v>
      </c>
      <c r="C4" t="s">
        <v>86</v>
      </c>
      <c r="D4" s="11">
        <v>0.06</v>
      </c>
      <c r="E4" t="s">
        <v>35</v>
      </c>
      <c r="F4" t="s">
        <v>53</v>
      </c>
    </row>
    <row r="5">
      <c r="A5">
        <v>1</v>
      </c>
      <c r="B5" t="s">
        <v>88</v>
      </c>
      <c r="C5" t="s">
        <v>86</v>
      </c>
      <c r="D5" s="11">
        <v>0.1</v>
      </c>
      <c r="E5" t="s">
        <v>35</v>
      </c>
      <c r="F5" t="s">
        <v>56</v>
      </c>
    </row>
    <row r="6">
      <c r="A6">
        <v>1</v>
      </c>
      <c r="B6" t="s">
        <v>89</v>
      </c>
      <c r="C6" t="s">
        <v>86</v>
      </c>
      <c r="D6" s="11">
        <v>0.1</v>
      </c>
      <c r="E6" t="s">
        <v>35</v>
      </c>
      <c r="F6" t="s">
        <v>56</v>
      </c>
    </row>
    <row r="7">
      <c r="A7">
        <v>1</v>
      </c>
      <c r="B7" t="s">
        <v>90</v>
      </c>
      <c r="C7" t="s">
        <v>86</v>
      </c>
      <c r="D7" s="11">
        <v>0.1</v>
      </c>
      <c r="E7" t="s">
        <v>35</v>
      </c>
      <c r="F7" t="s">
        <v>41</v>
      </c>
    </row>
    <row r="8">
      <c r="A8">
        <v>1</v>
      </c>
      <c r="B8" t="s">
        <v>91</v>
      </c>
      <c r="C8" t="s">
        <v>86</v>
      </c>
      <c r="D8" s="11">
        <v>1</v>
      </c>
      <c r="E8" t="s">
        <v>35</v>
      </c>
      <c r="F8" t="s">
        <v>56</v>
      </c>
    </row>
    <row r="9">
      <c r="A9">
        <v>1</v>
      </c>
      <c r="B9" t="s">
        <v>92</v>
      </c>
      <c r="C9" t="s">
        <v>86</v>
      </c>
      <c r="D9" s="11">
        <v>0.1</v>
      </c>
      <c r="E9" t="s">
        <v>35</v>
      </c>
      <c r="F9" t="s">
        <v>41</v>
      </c>
    </row>
    <row r="10">
      <c r="A10">
        <v>1</v>
      </c>
      <c r="B10" t="s">
        <v>93</v>
      </c>
      <c r="C10" t="s">
        <v>83</v>
      </c>
      <c r="D10" s="11">
        <v>1</v>
      </c>
      <c r="E10" t="s">
        <v>25</v>
      </c>
      <c r="F10" t="s">
        <v>94</v>
      </c>
    </row>
    <row r="11">
      <c r="A11">
        <v>2</v>
      </c>
      <c r="B11" t="s">
        <v>95</v>
      </c>
      <c r="C11" t="s">
        <v>83</v>
      </c>
      <c r="D11" s="11">
        <v>3</v>
      </c>
      <c r="E11" t="s">
        <v>25</v>
      </c>
      <c r="F11" t="s">
        <v>94</v>
      </c>
    </row>
    <row r="12">
      <c r="A12">
        <v>3</v>
      </c>
      <c r="B12" t="s">
        <v>96</v>
      </c>
      <c r="C12" t="s">
        <v>86</v>
      </c>
      <c r="D12" s="11">
        <v>3</v>
      </c>
      <c r="E12" t="s">
        <v>25</v>
      </c>
      <c r="F12" t="s">
        <v>38</v>
      </c>
    </row>
    <row r="13">
      <c r="A13">
        <v>3</v>
      </c>
      <c r="B13" t="s">
        <v>97</v>
      </c>
      <c r="C13" t="s">
        <v>86</v>
      </c>
      <c r="D13" s="11">
        <v>0.4</v>
      </c>
      <c r="E13" t="s">
        <v>35</v>
      </c>
      <c r="F13" t="s">
        <v>73</v>
      </c>
    </row>
    <row r="14">
      <c r="A14">
        <v>3</v>
      </c>
      <c r="B14" t="s">
        <v>98</v>
      </c>
      <c r="C14" t="s">
        <v>86</v>
      </c>
      <c r="D14" s="11">
        <v>0.4</v>
      </c>
      <c r="E14" t="s">
        <v>35</v>
      </c>
      <c r="F14" t="s">
        <v>73</v>
      </c>
    </row>
    <row r="15">
      <c r="A15">
        <v>3</v>
      </c>
      <c r="B15" t="s">
        <v>99</v>
      </c>
      <c r="C15" t="s">
        <v>86</v>
      </c>
      <c r="D15" s="11">
        <v>0.4</v>
      </c>
      <c r="E15" t="s">
        <v>35</v>
      </c>
      <c r="F15" t="s">
        <v>73</v>
      </c>
    </row>
    <row r="16">
      <c r="A16">
        <v>3</v>
      </c>
      <c r="B16" t="s">
        <v>100</v>
      </c>
      <c r="C16" t="s">
        <v>86</v>
      </c>
      <c r="D16" s="11">
        <v>0.04</v>
      </c>
      <c r="E16" t="s">
        <v>35</v>
      </c>
      <c r="F16" t="s">
        <v>56</v>
      </c>
    </row>
    <row r="17">
      <c r="A17">
        <v>3</v>
      </c>
      <c r="B17" t="s">
        <v>101</v>
      </c>
      <c r="C17" t="s">
        <v>86</v>
      </c>
      <c r="D17" s="11">
        <v>0.04</v>
      </c>
      <c r="E17" t="s">
        <v>35</v>
      </c>
      <c r="F17" t="s">
        <v>56</v>
      </c>
    </row>
    <row r="18">
      <c r="A18">
        <v>3</v>
      </c>
      <c r="B18" t="s">
        <v>102</v>
      </c>
      <c r="C18" t="s">
        <v>86</v>
      </c>
      <c r="D18" s="11">
        <v>0.08</v>
      </c>
      <c r="E18" t="s">
        <v>35</v>
      </c>
      <c r="F18" t="s">
        <v>56</v>
      </c>
    </row>
    <row r="19">
      <c r="A19">
        <v>3</v>
      </c>
      <c r="B19" t="s">
        <v>103</v>
      </c>
      <c r="C19" t="s">
        <v>86</v>
      </c>
      <c r="D19" s="11">
        <v>0.032</v>
      </c>
      <c r="E19" t="s">
        <v>35</v>
      </c>
      <c r="F19" t="s">
        <v>56</v>
      </c>
    </row>
    <row r="20">
      <c r="A20">
        <v>3</v>
      </c>
      <c r="B20" t="s">
        <v>104</v>
      </c>
      <c r="C20" t="s">
        <v>86</v>
      </c>
      <c r="D20" s="11">
        <v>0</v>
      </c>
      <c r="E20" t="s">
        <v>35</v>
      </c>
      <c r="F20" t="s">
        <v>50</v>
      </c>
    </row>
    <row r="21">
      <c r="A21">
        <v>3</v>
      </c>
      <c r="B21" t="s">
        <v>105</v>
      </c>
      <c r="C21" t="s">
        <v>86</v>
      </c>
      <c r="D21" s="11">
        <v>0</v>
      </c>
      <c r="E21" t="s">
        <v>35</v>
      </c>
      <c r="F21" t="s">
        <v>47</v>
      </c>
    </row>
    <row r="22">
      <c r="A22">
        <v>3</v>
      </c>
      <c r="B22" t="s">
        <v>106</v>
      </c>
      <c r="C22" t="s">
        <v>86</v>
      </c>
      <c r="D22" s="11">
        <v>0</v>
      </c>
      <c r="E22" t="s">
        <v>35</v>
      </c>
      <c r="F22" t="s">
        <v>70</v>
      </c>
    </row>
    <row r="23">
      <c r="A23">
        <v>1</v>
      </c>
      <c r="B23" t="s">
        <v>107</v>
      </c>
      <c r="C23" t="s">
        <v>86</v>
      </c>
      <c r="D23" s="11">
        <v>0.02</v>
      </c>
      <c r="E23" t="s">
        <v>35</v>
      </c>
      <c r="F23" t="s">
        <v>56</v>
      </c>
    </row>
    <row r="24">
      <c r="A24">
        <v>1</v>
      </c>
      <c r="B24" t="s">
        <v>108</v>
      </c>
      <c r="C24" t="s">
        <v>86</v>
      </c>
      <c r="D24" s="11">
        <v>1</v>
      </c>
      <c r="E24" t="s">
        <v>44</v>
      </c>
      <c r="F24"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109</v>
      </c>
      <c r="B1" t="s" s="2">
        <v>110</v>
      </c>
      <c r="C1" t="s" s="2">
        <v>111</v>
      </c>
      <c r="D1" t="s" s="2">
        <v>112</v>
      </c>
      <c r="E1" t="s" s="2">
        <v>113</v>
      </c>
      <c r="F1" t="s" s="2">
        <v>114</v>
      </c>
    </row>
    <row r="2">
      <c r="A2" t="s">
        <v>2</v>
      </c>
      <c r="B2">
        <v>1</v>
      </c>
      <c r="C2" t="s">
        <v>115</v>
      </c>
      <c r="D2" t="s" s="14">
        <v>116</v>
      </c>
      <c r="E2" t="s" s="14">
        <v>117</v>
      </c>
      <c r="F2"/>
    </row>
    <row r="3">
      <c r="A3" t="s">
        <v>2</v>
      </c>
      <c r="B3">
        <v>2</v>
      </c>
      <c r="C3" t="s">
        <v>118</v>
      </c>
      <c r="D3" t="s" s="14">
        <v>119</v>
      </c>
      <c r="E3" t="s" s="14">
        <v>120</v>
      </c>
      <c r="F3"/>
    </row>
    <row r="4">
      <c r="A4" t="s">
        <v>2</v>
      </c>
      <c r="B4">
        <v>3</v>
      </c>
      <c r="C4" t="s">
        <v>118</v>
      </c>
      <c r="D4" t="inlineStr" s="14">
        <is>
          <t>Préparer la garniture aromatique — Éplucher et laver les carottes, les oignons, l'ail et le persil. Tailler les carottes et les oignons en petits dés de 5mm de section (petite Mirepoix). Confectionner le bouquet garni. Pour les tomates fraîches, laver, ôter le pédoncule et concasser les tomates.</t>
        </is>
      </c>
      <c r="E4" t="s" s="14"/>
      <c r="F4"/>
    </row>
    <row r="5">
      <c r="A5" t="s">
        <v>2</v>
      </c>
      <c r="B5">
        <v>4</v>
      </c>
      <c r="C5" t="s">
        <v>121</v>
      </c>
      <c r="D5" t="inlineStr" s="14">
        <is>
          <t>Marquer la sauce tomate en cuisson — Faire fondre le beurre découpé en parcelles dans une sauteuse. Ajouter les lardons blanchis et les faire fondre tout doucement. Ajouter les carottes et les oignons taillés en Mirepoix et les faire pincer avec une très légère coloration. Singer (ajouter la farine) et mélanger avec une spatule. Cuire le roux jusqu'à obtention d'une couleur légèrement blonde.</t>
        </is>
      </c>
      <c r="E5" t="s" s="14"/>
      <c r="F5"/>
    </row>
    <row r="6">
      <c r="A6" t="s">
        <v>2</v>
      </c>
      <c r="B6">
        <v>5</v>
      </c>
      <c r="C6" t="s">
        <v>122</v>
      </c>
      <c r="D6" t="inlineStr" s="14">
        <is>
          <t>Ajouter le concentré de tomates, bien le mélanger au roux et le laisser cuire doucement avec la spatule ou au four. Mouiller avec le fond blanc ou l'eau bouillante — verser la moitié du liquide bouillant en une seule fois sur le roux froid au fouet, puis progressivement le reste sans arrêter de remuer.</t>
        </is>
      </c>
      <c r="E6" t="s" s="14"/>
      <c r="F6"/>
    </row>
    <row r="7">
      <c r="A7" t="s">
        <v>2</v>
      </c>
      <c r="B7">
        <v>6</v>
      </c>
      <c r="C7" t="s">
        <v>122</v>
      </c>
      <c r="D7" t="inlineStr" s="14">
        <is>
          <t>Ajouter les tomates fraîches (s'il y a lieu), l'ail écrasé, le bouquet garni, le sel, le poivre et une pincée de sucre. Essuyer les bords intérieurs de la sauteuse avec du papier absorbant.</t>
        </is>
      </c>
      <c r="E7" t="s" s="14"/>
      <c r="F7"/>
    </row>
    <row r="8">
      <c r="A8" t="s">
        <v>2</v>
      </c>
      <c r="B8">
        <v>7</v>
      </c>
      <c r="C8" t="s">
        <v>123</v>
      </c>
      <c r="D8" t="s" s="14">
        <v>124</v>
      </c>
      <c r="E8" t="s" s="14">
        <v>125</v>
      </c>
      <c r="F8"/>
    </row>
    <row r="9">
      <c r="A9" t="s">
        <v>2</v>
      </c>
      <c r="B9">
        <v>8</v>
      </c>
      <c r="C9" t="s">
        <v>126</v>
      </c>
      <c r="D9" t="s" s="14">
        <v>127</v>
      </c>
      <c r="E9" t="s" s="14"/>
      <c r="F9"/>
    </row>
    <row r="10">
      <c r="A10" t="s">
        <v>2</v>
      </c>
      <c r="B10">
        <v>9</v>
      </c>
      <c r="C10" t="s">
        <v>128</v>
      </c>
      <c r="D10" t="s" s="14">
        <v>129</v>
      </c>
      <c r="E10" t="s" s="14">
        <v>130</v>
      </c>
      <c r="F10"/>
    </row>
    <row r="11">
      <c r="A11" t="s">
        <v>131</v>
      </c>
      <c r="B11">
        <v>1</v>
      </c>
      <c r="C11" t="s">
        <v>132</v>
      </c>
      <c r="D11" t="s" s="14">
        <v>133</v>
      </c>
      <c r="E11" t="s" s="14"/>
      <c r="F11" t="s">
        <v>134</v>
      </c>
    </row>
    <row r="12">
      <c r="A12" t="s">
        <v>131</v>
      </c>
      <c r="B12">
        <v>2</v>
      </c>
      <c r="C12" t="s">
        <v>126</v>
      </c>
      <c r="D12" t="s" s="14">
        <v>135</v>
      </c>
      <c r="E12" t="s" s="14"/>
      <c r="F12"/>
    </row>
    <row r="13">
      <c r="A13" t="s">
        <v>131</v>
      </c>
      <c r="B13">
        <v>3</v>
      </c>
      <c r="C13" t="s">
        <v>136</v>
      </c>
      <c r="D13" t="s" s="14">
        <v>137</v>
      </c>
      <c r="E13" t="s" s="14"/>
      <c r="F13"/>
    </row>
    <row r="14">
      <c r="A14" t="s">
        <v>138</v>
      </c>
      <c r="B14">
        <v>1</v>
      </c>
      <c r="C14" t="s">
        <v>139</v>
      </c>
      <c r="D14" t="s" s="14">
        <v>140</v>
      </c>
      <c r="E14" t="s" s="14">
        <v>141</v>
      </c>
      <c r="F14"/>
    </row>
    <row r="15">
      <c r="A15" t="s">
        <v>138</v>
      </c>
      <c r="B15">
        <v>2</v>
      </c>
      <c r="C15" t="s">
        <v>142</v>
      </c>
      <c r="D15" t="s" s="14">
        <v>143</v>
      </c>
      <c r="E15" t="s" s="14">
        <v>144</v>
      </c>
      <c r="F15"/>
    </row>
    <row r="16">
      <c r="A16" t="s">
        <v>138</v>
      </c>
      <c r="B16">
        <v>3</v>
      </c>
      <c r="C16" t="s">
        <v>145</v>
      </c>
      <c r="D16" t="s" s="14">
        <v>146</v>
      </c>
      <c r="E16" t="s" s="14">
        <v>147</v>
      </c>
      <c r="F16"/>
    </row>
    <row r="17">
      <c r="A17" t="s">
        <v>138</v>
      </c>
      <c r="B17">
        <v>4</v>
      </c>
      <c r="C17" t="s">
        <v>148</v>
      </c>
      <c r="D17" t="s" s="14">
        <v>149</v>
      </c>
      <c r="E17" t="s" s="14">
        <v>150</v>
      </c>
      <c r="F17"/>
    </row>
    <row r="18">
      <c r="A18" t="s">
        <v>138</v>
      </c>
      <c r="B18">
        <v>5</v>
      </c>
      <c r="C18" t="s">
        <v>142</v>
      </c>
      <c r="D18" t="s" s="14">
        <v>151</v>
      </c>
      <c r="E18" t="s" s="14">
        <v>152</v>
      </c>
      <c r="F18"/>
    </row>
    <row r="19">
      <c r="A19" t="s">
        <v>138</v>
      </c>
      <c r="B19">
        <v>6</v>
      </c>
      <c r="C19" t="s">
        <v>153</v>
      </c>
      <c r="D19" t="s" s="14">
        <v>154</v>
      </c>
      <c r="E19" t="s" s="14"/>
      <c r="F1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3"/>
  <cols>
    <col min="1" max="1" width="22" customWidth="1"/>
    <col min="2" max="2" width="52" customWidth="1"/>
    <col min="3" max="3" width="14" customWidth="1"/>
    <col min="4" max="4" width="10" customWidth="1"/>
  </cols>
  <sheetData>
    <row r="1" customHeight="1" ht="24">
      <c r="A1" t="s" s="7">
        <v>155</v>
      </c>
      <c r="B1"/>
      <c r="C1"/>
      <c r="D1"/>
    </row>
    <row r="2">
      <c r="A2" t="str" s="15">
        <f>"00SAU_REC015 · CUI.SAU.TOMATES · référence : "&amp;Besoins!B3&amp;" "&amp;Besoins!C3&amp;" · multiplicateur réglable sur la feuille ""Besoins"""</f>
        <v>00SAU_REC015 · CUI.SAU.TOMATES · référence : 1 lt · multiplicateur réglable sur la feuille </v>
      </c>
      <c r="B2"/>
      <c r="C2"/>
      <c r="D2"/>
    </row>
    <row r="3">
      <c r="A3"/>
      <c r="B3"/>
      <c r="C3"/>
      <c r="D3"/>
    </row>
    <row r="4">
      <c r="A4" t="s" s="16">
        <v>156</v>
      </c>
      <c r="B4"/>
      <c r="C4"/>
      <c r="D4"/>
    </row>
    <row r="5">
      <c r="A5" t="s" s="17">
        <v>157</v>
      </c>
      <c r="B5" t="str" s="14">
        <f>"[METTRE EN PLACE] "&amp;Procedure!D2</f>
        <v>[METTRE EN PLACE] Mettre en place — Peser, mesurer et contrôler les denrées.</v>
      </c>
      <c r="C5"/>
      <c r="D5"/>
    </row>
    <row r="6">
      <c r="A6"/>
      <c r="B6" t="str" s="18">
        <f>"ℹ "&amp;Procedure!E2</f>
        <v>ℹ</v>
      </c>
      <c r="C6"/>
      <c r="D6"/>
    </row>
    <row r="7">
      <c r="A7" t="s" s="17">
        <v>158</v>
      </c>
      <c r="B7" t="str" s="14">
        <f>"[PRÉPARER] "&amp;Procedure!D3</f>
        <v>[PRÉPARER] Préparer la poitrine de porc — Ôter la couenne et les cartilages. La détailler en petits lardons ou en petits dés et les faire blanchir.</v>
      </c>
      <c r="C7"/>
      <c r="D7"/>
    </row>
    <row r="8">
      <c r="A8"/>
      <c r="B8" t="str">
        <f>Besoins!B7</f>
        <v>Lardons lardon cru fumé</v>
      </c>
      <c r="C8" s="11">
        <f>Besoins!E7</f>
        <v>0.1</v>
      </c>
      <c r="D8" t="str">
        <f>Besoins!F7</f>
        <v>kg</v>
      </c>
    </row>
    <row r="9">
      <c r="A9"/>
      <c r="B9" t="str" s="18">
        <f>"ℹ "&amp;Procedure!E3</f>
        <v>ℹ</v>
      </c>
      <c r="C9"/>
      <c r="D9"/>
    </row>
    <row r="10">
      <c r="A10" t="s" s="17">
        <v>159</v>
      </c>
      <c r="B10" t="str" s="14">
        <f>"[PRÉPARER] "&amp;Procedure!D4</f>
        <v>[PRÉPARER] Préparer la garniture aromatique — Éplucher et laver les carottes, les oignons, l'ail et le persil. Tailler les carottes et les oignons en petits dés de 5mm de section (petite Mirepoix). Confectionner le bouquet garni. Pour les tomates fraîches, laver, ôter le pédoncule et concasser les tomates.</v>
      </c>
      <c r="C10"/>
      <c r="D10"/>
    </row>
    <row r="11">
      <c r="A11"/>
      <c r="B11" t="str">
        <f>Besoins!B7</f>
        <v>Lardons lardon cru fumé</v>
      </c>
      <c r="C11" s="11">
        <f>Besoins!E7</f>
        <v>0.1</v>
      </c>
      <c r="D11" t="str">
        <f>Besoins!F7</f>
        <v>kg</v>
      </c>
    </row>
    <row r="12">
      <c r="A12"/>
      <c r="B12" t="s">
        <v>160</v>
      </c>
      <c r="C12" s="11">
        <f>'Besoins'!$B$2*0.1</f>
        <v>0.1</v>
      </c>
      <c r="D12" t="s">
        <v>35</v>
      </c>
    </row>
    <row r="13">
      <c r="A13"/>
      <c r="B13" t="s">
        <v>161</v>
      </c>
      <c r="C13" s="11">
        <f>'Besoins'!$B$2*0.1</f>
        <v>0.1</v>
      </c>
      <c r="D13" t="s">
        <v>35</v>
      </c>
    </row>
    <row r="14">
      <c r="A14"/>
      <c r="B14" t="str">
        <f>Besoins!B14</f>
        <v>AIL frais France cat.I 60-80mm</v>
      </c>
      <c r="C14" s="11">
        <f>Besoins!E14</f>
        <v>0.02</v>
      </c>
      <c r="D14" t="str">
        <f>Besoins!F14</f>
        <v>kg</v>
      </c>
    </row>
    <row r="15">
      <c r="A15"/>
      <c r="B15" t="s">
        <v>162</v>
      </c>
      <c r="C15" s="11">
        <f>'Besoins'!$B$2*1</f>
        <v>1</v>
      </c>
      <c r="D15" t="s">
        <v>44</v>
      </c>
    </row>
    <row r="16">
      <c r="A16" t="s" s="17">
        <v>163</v>
      </c>
      <c r="B16" t="str" s="14">
        <f>"[ÉTUVER] "&amp;Procedure!D5</f>
        <v>[ÉTUVER] Marquer la sauce tomate en cuisson — Faire fondre le beurre découpé en parcelles dans une sauteuse. Ajouter les lardons blanchis et les faire fondre tout doucement. Ajouter les carottes et les oignons taillés en Mirepoix et les faire pincer avec une très légère coloration. Singer (ajouter la farine) et mélanger avec une spatule. Cuire le roux jusqu'à obtention d'une couleur légèrement blonde.</v>
      </c>
      <c r="C16"/>
      <c r="D16"/>
    </row>
    <row r="17">
      <c r="A17"/>
      <c r="B17" t="str">
        <f>Besoins!B7</f>
        <v>Lardons lardon cru fumé</v>
      </c>
      <c r="C17" s="11">
        <f>Besoins!E7</f>
        <v>0.1</v>
      </c>
      <c r="D17" t="str">
        <f>Besoins!F7</f>
        <v>kg</v>
      </c>
    </row>
    <row r="18">
      <c r="A18"/>
      <c r="B18" t="str">
        <f>Besoins!B13</f>
        <v>Beurre de cuisine bloc 10 kg</v>
      </c>
      <c r="C18" s="11">
        <f>Besoins!E13</f>
        <v>0.06</v>
      </c>
      <c r="D18" t="str">
        <f>Besoins!F13</f>
        <v>kg</v>
      </c>
    </row>
    <row r="19">
      <c r="A19"/>
      <c r="B19" t="s">
        <v>160</v>
      </c>
      <c r="C19" s="11">
        <f>'Besoins'!$B$2*0.1</f>
        <v>0.1</v>
      </c>
      <c r="D19" t="s">
        <v>35</v>
      </c>
    </row>
    <row r="20">
      <c r="A20"/>
      <c r="B20" t="s">
        <v>161</v>
      </c>
      <c r="C20" s="11">
        <f>'Besoins'!$B$2*0.1</f>
        <v>0.1</v>
      </c>
      <c r="D20" t="s">
        <v>35</v>
      </c>
    </row>
    <row r="21">
      <c r="A21"/>
      <c r="B21" t="str">
        <f>Besoins!B10</f>
        <v>farine de blé tamisée type 55</v>
      </c>
      <c r="C21" s="11">
        <f>Besoins!E10</f>
        <v>0.1</v>
      </c>
      <c r="D21" t="str">
        <f>Besoins!F10</f>
        <v>kg</v>
      </c>
    </row>
    <row r="22">
      <c r="A22"/>
      <c r="B22" t="str">
        <f>Besoins!B19</f>
        <v>TOMATE ronde Espagne cat.I 67-82mm</v>
      </c>
      <c r="C22" s="11">
        <f>Besoins!E19</f>
        <v>1</v>
      </c>
      <c r="D22" t="str">
        <f>Besoins!F19</f>
        <v>kg</v>
      </c>
    </row>
    <row r="23">
      <c r="A23"/>
      <c r="B23" t="str">
        <f>Besoins!B9</f>
        <v>concentré de tomates</v>
      </c>
      <c r="C23" s="11">
        <f>Besoins!E9</f>
        <v>0.1</v>
      </c>
      <c r="D23" t="str">
        <f>Besoins!F9</f>
        <v>kg</v>
      </c>
    </row>
    <row r="24">
      <c r="A24"/>
      <c r="B24" t="s">
        <v>164</v>
      </c>
      <c r="C24" s="11">
        <f>'Besoins'!$B$2*1</f>
        <v>1</v>
      </c>
      <c r="D24" t="s">
        <v>25</v>
      </c>
    </row>
    <row r="25">
      <c r="A25"/>
      <c r="B25" t="str">
        <f>Besoins!B14</f>
        <v>AIL frais France cat.I 60-80mm</v>
      </c>
      <c r="C25" s="11">
        <f>Besoins!E14</f>
        <v>0.02</v>
      </c>
      <c r="D25" t="str">
        <f>Besoins!F14</f>
        <v>kg</v>
      </c>
    </row>
    <row r="26">
      <c r="A26"/>
      <c r="B26" t="s">
        <v>162</v>
      </c>
      <c r="C26" s="11">
        <f>'Besoins'!$B$2*1</f>
        <v>1</v>
      </c>
      <c r="D26" t="s">
        <v>44</v>
      </c>
    </row>
    <row r="27">
      <c r="A27" t="s" s="17">
        <v>165</v>
      </c>
      <c r="B27" t="str" s="14">
        <f>"[INCORPORER] "&amp;Procedure!D6</f>
        <v>[INCORPORER] Ajouter le concentré de tomates, bien le mélanger au roux et le laisser cuire doucement avec la spatule ou au four. Mouiller avec le fond blanc ou l'eau bouillante — verser la moitié du liquide bouillant en une seule fois sur le roux froid au fouet, puis progressivement le reste sans arrêter de remuer.</v>
      </c>
      <c r="C27"/>
      <c r="D27"/>
    </row>
    <row r="28">
      <c r="A28" t="s" s="17">
        <v>166</v>
      </c>
      <c r="B28" t="str" s="14">
        <f>"[INCORPORER] "&amp;Procedure!D7</f>
        <v>[INCORPORER] Ajouter les tomates fraîches (s'il y a lieu), l'ail écrasé, le bouquet garni, le sel, le poivre et une pincée de sucre. Essuyer les bords intérieurs de la sauteuse avec du papier absorbant.</v>
      </c>
      <c r="C28"/>
      <c r="D28"/>
    </row>
    <row r="29">
      <c r="A29" t="s" s="17">
        <v>167</v>
      </c>
      <c r="B29" t="str" s="14">
        <f>"[COUVRIR] "&amp;Procedure!D8</f>
        <v>[COUVRIR] Couvrir et cuire la sauce tomate à très faible ébullition au four doux, en remuant de temps en temps avec une spatule à réduction.</v>
      </c>
      <c r="C29"/>
      <c r="D29"/>
    </row>
    <row r="30">
      <c r="A30"/>
      <c r="B30" t="str" s="18">
        <f>"ℹ "&amp;Procedure!E8</f>
        <v>ℹ</v>
      </c>
      <c r="C30"/>
      <c r="D30"/>
    </row>
    <row r="31">
      <c r="A31" t="s" s="17">
        <v>168</v>
      </c>
      <c r="B31" t="str" s="14">
        <f>"[PASSER] "&amp;Procedure!D9</f>
        <v>[PASSER] Passer la sauce tomate au chinois étamine en foulant sans excès. Vérifier l'onctuosité et l'assaisonnement.</v>
      </c>
      <c r="C31"/>
      <c r="D31"/>
    </row>
    <row r="32">
      <c r="A32" t="s" s="17">
        <v>169</v>
      </c>
      <c r="B32" t="str" s="14">
        <f>"[TAMPONNER] "&amp;Procedure!D10</f>
        <v>[TAMPONNER] Tamponner la sauce tomate (beurrer en surface) et la réserver à couvert au bain-marie, ou la refroidir rapidement.</v>
      </c>
      <c r="C32"/>
      <c r="D32"/>
    </row>
    <row r="33">
      <c r="A33"/>
      <c r="B33" t="str" s="18">
        <f>"ℹ "&amp;Procedure!E10</f>
        <v>ℹ</v>
      </c>
      <c r="C33"/>
      <c r="D33"/>
    </row>
    <row r="34">
      <c r="A34"/>
      <c r="B34"/>
      <c r="C34"/>
      <c r="D34"/>
    </row>
    <row r="35">
      <c r="A35" t="s" s="16">
        <v>170</v>
      </c>
      <c r="B35"/>
      <c r="C35"/>
      <c r="D35"/>
    </row>
    <row r="36">
      <c r="A36" t="s" s="17">
        <v>157</v>
      </c>
      <c r="B36" t="str" s="14">
        <f>"[MAINTENIR] "&amp;Procedure!D11</f>
        <v>[MAINTENIR] Maintenir la cuisson du fond blanc à très faible ébullition pendant 2h à 3h</v>
      </c>
      <c r="C36"/>
      <c r="D36"/>
    </row>
    <row r="37">
      <c r="A37" t="s" s="17">
        <v>158</v>
      </c>
      <c r="B37" t="str" s="14">
        <f>"[PASSER] "&amp;Procedure!D12</f>
        <v>[PASSER] Passer le fond blanc au chinois étamine sans le remuer</v>
      </c>
      <c r="C37"/>
      <c r="D37"/>
    </row>
    <row r="38">
      <c r="A38" t="s" s="17">
        <v>159</v>
      </c>
      <c r="B38" t="str" s="14">
        <f>"[REFROIDIR] "&amp;Procedure!D13</f>
        <v>[REFROIDIR] Refroidir le fond rapidement</v>
      </c>
      <c r="C38"/>
      <c r="D38"/>
    </row>
    <row r="39">
      <c r="A39"/>
      <c r="B39"/>
      <c r="C39"/>
      <c r="D39"/>
    </row>
    <row r="40">
      <c r="A40" t="s" s="16">
        <v>171</v>
      </c>
      <c r="B40"/>
      <c r="C40"/>
      <c r="D40"/>
    </row>
    <row r="41">
      <c r="A41" t="s" s="17">
        <v>157</v>
      </c>
      <c r="B41" t="str" s="14">
        <f>"[CONCASSER] "&amp;Procedure!D14</f>
        <v>[CONCASSER] Concasser les os et parures de veau — blanchir à l'eau froide</v>
      </c>
      <c r="C41"/>
      <c r="D41"/>
    </row>
    <row r="42">
      <c r="A42"/>
      <c r="B42" t="str" s="18">
        <f>"ℹ "&amp;Procedure!E14</f>
        <v>ℹ</v>
      </c>
      <c r="C42"/>
      <c r="D42"/>
    </row>
    <row r="43">
      <c r="A43" t="s" s="17">
        <v>158</v>
      </c>
      <c r="B43" t="str" s="14">
        <f>"[ÉPLUCHER] "&amp;Procedure!D15</f>
        <v>[ÉPLUCHER] Rafraîchir les ingrédients de base à l'eau courante</v>
      </c>
      <c r="C43"/>
      <c r="D43"/>
    </row>
    <row r="44">
      <c r="A44"/>
      <c r="B44" t="str" s="18">
        <f>"ℹ "&amp;Procedure!E15</f>
        <v>ℹ</v>
      </c>
      <c r="C44"/>
      <c r="D44"/>
    </row>
    <row r="45">
      <c r="A45" t="s" s="17">
        <v>159</v>
      </c>
      <c r="B45" t="str" s="14">
        <f>"[MARQUER] "&amp;Procedure!D16</f>
        <v>[MARQUER] Marquer le fond blanc en cuisson</v>
      </c>
      <c r="C45"/>
      <c r="D45"/>
    </row>
    <row r="46">
      <c r="A46"/>
      <c r="B46" t="str" s="18">
        <f>"ℹ "&amp;Procedure!E16</f>
        <v>ℹ</v>
      </c>
      <c r="C46"/>
      <c r="D46"/>
    </row>
    <row r="47">
      <c r="A47" t="s" s="17">
        <v>163</v>
      </c>
      <c r="B47" t="str" s="14">
        <f>"[ÉCUMER] "&amp;Procedure!D17</f>
        <v>[ÉCUMER] Écumer soigneusement</v>
      </c>
      <c r="C47"/>
      <c r="D47"/>
    </row>
    <row r="48">
      <c r="A48"/>
      <c r="B48" t="str" s="18">
        <f>"ℹ "&amp;Procedure!E17</f>
        <v>ℹ</v>
      </c>
      <c r="C48"/>
      <c r="D48"/>
    </row>
    <row r="49">
      <c r="A49" t="s" s="17">
        <v>165</v>
      </c>
      <c r="B49" t="str" s="14">
        <f>"[ÉPLUCHER] "&amp;Procedure!D18</f>
        <v>[ÉPLUCHER] Préparer les éléments de la garniture aromatique</v>
      </c>
      <c r="C49"/>
      <c r="D49"/>
    </row>
    <row r="50">
      <c r="A50"/>
      <c r="B50" t="str" s="18">
        <f>"ℹ "&amp;Procedure!E18</f>
        <v>ℹ</v>
      </c>
      <c r="C50"/>
      <c r="D50"/>
    </row>
    <row r="51">
      <c r="A51" t="s" s="17">
        <v>166</v>
      </c>
      <c r="B51" t="str" s="14">
        <f>"[MOUILLER] "&amp;Procedure!D19</f>
        <v>[MOUILLER] Ajouter la garniture aromatique dans le fond blanc</v>
      </c>
      <c r="C51"/>
      <c r="D51"/>
    </row>
    <row r="52">
      <c r="A52"/>
      <c r="B52"/>
      <c r="C52"/>
      <c r="D52"/>
    </row>
    <row r="53">
      <c r="A53" t="s" s="19">
        <v>22</v>
      </c>
      <c r="B53"/>
      <c r="C53"/>
      <c r="D53"/>
    </row>
  </sheetData>
  <sheetProtection sheet="1"/>
  <mergeCells count="33">
    <mergeCell ref="A1:D1"/>
    <mergeCell ref="A2:D2"/>
    <mergeCell ref="A4:D4"/>
    <mergeCell ref="B5:D5"/>
    <mergeCell ref="B6:D6"/>
    <mergeCell ref="B7:D7"/>
    <mergeCell ref="B9:D9"/>
    <mergeCell ref="B10:D10"/>
    <mergeCell ref="B16:D16"/>
    <mergeCell ref="B27:D27"/>
    <mergeCell ref="B28:D28"/>
    <mergeCell ref="B29:D29"/>
    <mergeCell ref="B30:D30"/>
    <mergeCell ref="B31:D31"/>
    <mergeCell ref="B32:D32"/>
    <mergeCell ref="B33:D33"/>
    <mergeCell ref="A35:D35"/>
    <mergeCell ref="B36:D36"/>
    <mergeCell ref="B37:D37"/>
    <mergeCell ref="B38:D38"/>
    <mergeCell ref="A40:D40"/>
    <mergeCell ref="B41:D41"/>
    <mergeCell ref="B42:D42"/>
    <mergeCell ref="B43:D43"/>
    <mergeCell ref="B44:D44"/>
    <mergeCell ref="B45:D45"/>
    <mergeCell ref="B46:D46"/>
    <mergeCell ref="B47:D47"/>
    <mergeCell ref="B48:D48"/>
    <mergeCell ref="B49:D49"/>
    <mergeCell ref="B50:D50"/>
    <mergeCell ref="B51:D51"/>
    <mergeCell ref="A53:D5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2026-08-01T00:40:56Z</dcterms:created>
  <dc:title>Sauce Tomate Fraîche</dc:title>
  <dc:subject/>
  <dc:creator>CUIS.web</dc:creator>
  <cp:lastModifiedBy/>
  <cp:keywords/>
  <dc:description>Export automatique — moteur récursif d'origine : Bernard Vandendaele</dc:description>
  <cp:category/>
  <dc:language>en-US</dc:language>
  <dcterms:modified xsi:type="dcterms:W3CDTF">2026-08-01T00:40:56Z</dcterms:modified>
  <cp:revision>1</cp:revision>
</cp:coreProperties>
</file>